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gel's Documents\ARCHERY\Records\2018-19 Indoor Postal\"/>
    </mc:Choice>
  </mc:AlternateContent>
  <bookViews>
    <workbookView xWindow="0" yWindow="0" windowWidth="28800" windowHeight="11835"/>
  </bookViews>
  <sheets>
    <sheet name="H'cap" sheetId="3" r:id="rId1"/>
    <sheet name="Postal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3" i="4" l="1"/>
  <c r="G63" i="4"/>
  <c r="G62" i="4"/>
  <c r="G61" i="4"/>
  <c r="K62" i="4"/>
  <c r="S62" i="4"/>
  <c r="T62" i="4" s="1"/>
  <c r="K61" i="4"/>
  <c r="S61" i="4"/>
  <c r="T61" i="4" s="1"/>
  <c r="R40" i="4" l="1"/>
  <c r="O40" i="4"/>
  <c r="R39" i="4"/>
  <c r="O39" i="4"/>
  <c r="R38" i="4"/>
  <c r="O38" i="4"/>
  <c r="R37" i="4"/>
  <c r="O37" i="4"/>
  <c r="R36" i="4"/>
  <c r="O36" i="4"/>
  <c r="R35" i="4"/>
  <c r="O35" i="4"/>
  <c r="R34" i="4"/>
  <c r="O34" i="4"/>
  <c r="R33" i="4"/>
  <c r="O33" i="4"/>
  <c r="R32" i="4"/>
  <c r="O32" i="4"/>
  <c r="R31" i="4"/>
  <c r="O31" i="4"/>
  <c r="R30" i="4"/>
  <c r="O30" i="4"/>
  <c r="R29" i="4"/>
  <c r="O29" i="4"/>
  <c r="R25" i="4"/>
  <c r="O25" i="4"/>
  <c r="R18" i="4"/>
  <c r="O18" i="4"/>
  <c r="R20" i="4"/>
  <c r="O20" i="4"/>
  <c r="R22" i="4"/>
  <c r="O22" i="4"/>
  <c r="R23" i="4"/>
  <c r="O23" i="4"/>
  <c r="R17" i="4"/>
  <c r="O17" i="4"/>
  <c r="R8" i="4"/>
  <c r="O8" i="4"/>
  <c r="R16" i="4"/>
  <c r="O16" i="4"/>
  <c r="R11" i="4"/>
  <c r="O11" i="4"/>
  <c r="R24" i="4"/>
  <c r="O24" i="4"/>
  <c r="R12" i="4"/>
  <c r="O12" i="4"/>
  <c r="R9" i="4"/>
  <c r="O9" i="4"/>
  <c r="R26" i="4"/>
  <c r="O26" i="4"/>
  <c r="R13" i="4"/>
  <c r="O13" i="4"/>
  <c r="R10" i="4"/>
  <c r="O10" i="4"/>
  <c r="R15" i="4"/>
  <c r="O15" i="4"/>
  <c r="R14" i="4"/>
  <c r="O14" i="4"/>
  <c r="R27" i="4"/>
  <c r="O27" i="4"/>
  <c r="R8" i="3" l="1"/>
  <c r="O31" i="3"/>
  <c r="R23" i="3"/>
  <c r="O32" i="3"/>
  <c r="R32" i="3"/>
  <c r="O10" i="3"/>
  <c r="R16" i="3" l="1"/>
  <c r="O30" i="3"/>
  <c r="R35" i="3" l="1"/>
  <c r="O23" i="3"/>
  <c r="R30" i="3" l="1"/>
  <c r="R10" i="3"/>
  <c r="R19" i="3"/>
  <c r="R14" i="3"/>
  <c r="R36" i="3"/>
  <c r="O13" i="3"/>
  <c r="O34" i="3" l="1"/>
  <c r="R34" i="3" l="1"/>
  <c r="R15" i="3"/>
  <c r="O22" i="3"/>
  <c r="R12" i="3"/>
  <c r="O19" i="3"/>
  <c r="R22" i="3"/>
  <c r="O12" i="3"/>
  <c r="R13" i="3"/>
  <c r="O14" i="3"/>
  <c r="R37" i="3"/>
  <c r="O9" i="3"/>
  <c r="R33" i="3"/>
  <c r="O36" i="3"/>
  <c r="R26" i="3"/>
  <c r="O8" i="3"/>
  <c r="R27" i="3"/>
  <c r="O33" i="3"/>
  <c r="R17" i="3"/>
  <c r="O26" i="3"/>
  <c r="O11" i="3"/>
  <c r="R18" i="3"/>
  <c r="O15" i="3"/>
  <c r="O17" i="3"/>
  <c r="O29" i="3"/>
  <c r="R31" i="3"/>
  <c r="O18" i="3"/>
  <c r="R24" i="3"/>
  <c r="O27" i="3"/>
  <c r="R25" i="3"/>
  <c r="O28" i="3"/>
  <c r="O37" i="3"/>
  <c r="R11" i="3"/>
  <c r="O25" i="3"/>
  <c r="R29" i="3"/>
  <c r="O35" i="3"/>
  <c r="R9" i="3"/>
  <c r="O20" i="3"/>
  <c r="R20" i="3"/>
  <c r="O24" i="3"/>
  <c r="R28" i="3"/>
  <c r="O21" i="3"/>
  <c r="R21" i="3"/>
  <c r="O16" i="3"/>
</calcChain>
</file>

<file path=xl/sharedStrings.xml><?xml version="1.0" encoding="utf-8"?>
<sst xmlns="http://schemas.openxmlformats.org/spreadsheetml/2006/main" count="613" uniqueCount="98">
  <si>
    <t>Position</t>
  </si>
  <si>
    <t>Name</t>
  </si>
  <si>
    <t>H'cap</t>
  </si>
  <si>
    <t>Bow</t>
  </si>
  <si>
    <t>Round</t>
  </si>
  <si>
    <t>Distance</t>
  </si>
  <si>
    <t>1st</t>
  </si>
  <si>
    <t>2nd</t>
  </si>
  <si>
    <t>Score</t>
  </si>
  <si>
    <t>Allowance</t>
  </si>
  <si>
    <t>Hits</t>
  </si>
  <si>
    <t>Total</t>
  </si>
  <si>
    <t>Date;</t>
  </si>
  <si>
    <t>H'cap
scored</t>
  </si>
  <si>
    <t>New
H'cap</t>
  </si>
  <si>
    <t>Round;</t>
  </si>
  <si>
    <t>Keith Mahood</t>
  </si>
  <si>
    <t>Mark Halton</t>
  </si>
  <si>
    <t>Wendy Taylor</t>
  </si>
  <si>
    <t>Rec</t>
  </si>
  <si>
    <t>Jnr</t>
  </si>
  <si>
    <t>P</t>
  </si>
  <si>
    <t>10's</t>
  </si>
  <si>
    <t>X's</t>
  </si>
  <si>
    <t>Ethan Lovett</t>
  </si>
  <si>
    <t>Andy Lovett</t>
  </si>
  <si>
    <t>Comp</t>
  </si>
  <si>
    <t>Melanie Hoe</t>
  </si>
  <si>
    <t>Tony Hoe</t>
  </si>
  <si>
    <t>N/A</t>
  </si>
  <si>
    <t>Charlotte Jervis</t>
  </si>
  <si>
    <t>Isla Wearmouth</t>
  </si>
  <si>
    <t>Jack Hylton</t>
  </si>
  <si>
    <t>Kilian Poole</t>
  </si>
  <si>
    <t>Simon Brown</t>
  </si>
  <si>
    <t>Stephen Jervis</t>
  </si>
  <si>
    <t>L'Bow</t>
  </si>
  <si>
    <t>Cat</t>
  </si>
  <si>
    <t>Lady</t>
  </si>
  <si>
    <t>Gent</t>
  </si>
  <si>
    <t>U16 Gent</t>
  </si>
  <si>
    <t>U18 Lady</t>
  </si>
  <si>
    <t>U12 Lady</t>
  </si>
  <si>
    <t>U12 Gent</t>
  </si>
  <si>
    <t>Steve Hanson</t>
  </si>
  <si>
    <t>Handicap Results</t>
  </si>
  <si>
    <t>Portsmouth</t>
  </si>
  <si>
    <t>Aaron Lewis</t>
  </si>
  <si>
    <t>Alan Dodson MBE</t>
  </si>
  <si>
    <t>Alan Stubbings</t>
  </si>
  <si>
    <t>Alison Grimes</t>
  </si>
  <si>
    <t>Andrew Lewis</t>
  </si>
  <si>
    <t>Anna Dykins</t>
  </si>
  <si>
    <t>Anthony Poole</t>
  </si>
  <si>
    <t>Ava MclLwaine</t>
  </si>
  <si>
    <t>Barry Farington</t>
  </si>
  <si>
    <t>Bob Ellis</t>
  </si>
  <si>
    <t>Catherine Aubrey</t>
  </si>
  <si>
    <t>Chris Pittaway</t>
  </si>
  <si>
    <t>Clare Gallagher</t>
  </si>
  <si>
    <t>Dave Addison</t>
  </si>
  <si>
    <t>Dave Ball</t>
  </si>
  <si>
    <t>Deborah Brown</t>
  </si>
  <si>
    <t>George Wall</t>
  </si>
  <si>
    <t>Heather Hughes</t>
  </si>
  <si>
    <t>John Hossack</t>
  </si>
  <si>
    <t>John Wilks</t>
  </si>
  <si>
    <t>Jon Rudge</t>
  </si>
  <si>
    <t>Lucy Rodwell</t>
  </si>
  <si>
    <t>Nigel Kerr</t>
  </si>
  <si>
    <t>Pat Moss</t>
  </si>
  <si>
    <t>Paul Stubbings</t>
  </si>
  <si>
    <t>Phil Oakley</t>
  </si>
  <si>
    <t>Robin Maryon</t>
  </si>
  <si>
    <t>Samantha Lovett</t>
  </si>
  <si>
    <t>Sarah Farrington</t>
  </si>
  <si>
    <t>Shaun McClure</t>
  </si>
  <si>
    <t>Simon Wall</t>
  </si>
  <si>
    <t>Suzy Palmer</t>
  </si>
  <si>
    <t>Sylvie Cave</t>
  </si>
  <si>
    <t>Vivien Hanson</t>
  </si>
  <si>
    <t>Vlada Priestman</t>
  </si>
  <si>
    <t>Will Rothwell</t>
  </si>
  <si>
    <t>William Addison</t>
  </si>
  <si>
    <t>U18 Gent</t>
  </si>
  <si>
    <t>U16 Lady</t>
  </si>
  <si>
    <t>U14 Lady</t>
  </si>
  <si>
    <t>U14 Gent</t>
  </si>
  <si>
    <t>Indoor Postal Match + Monthly Handicap Results</t>
  </si>
  <si>
    <t>Div Score</t>
  </si>
  <si>
    <t>Threshold</t>
  </si>
  <si>
    <t>Points from T'hold</t>
  </si>
  <si>
    <t>Adjusted Score</t>
  </si>
  <si>
    <t>Division</t>
  </si>
  <si>
    <t>Team A</t>
  </si>
  <si>
    <t>Team B</t>
  </si>
  <si>
    <t>Junior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</si>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</sst>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0"/>
      <name val="Times New Roman"/>
      <family val="1"/>
    </font>
    <font>
      <sz val="12"/>
      <color theme="1"/>
      <name val="Wingdings 2"/>
      <family val="1"/>
      <charset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5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Continuous"/>
    </xf>
    <xf numFmtId="164" fontId="1" fillId="0" borderId="10" xfId="0" applyNumberFormat="1" applyFont="1" applyBorder="1" applyAlignment="1">
      <alignment horizontal="centerContinuous"/>
    </xf>
    <xf numFmtId="0" fontId="1" fillId="0" borderId="11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right" vertical="center"/>
    </xf>
    <xf numFmtId="164" fontId="1" fillId="2" borderId="18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/>
    <xf numFmtId="164" fontId="1" fillId="0" borderId="2" xfId="0" applyNumberFormat="1" applyFont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4" borderId="0" xfId="0" applyFont="1" applyFill="1" applyBorder="1" applyAlignment="1">
      <alignment vertical="center"/>
    </xf>
    <xf numFmtId="0" fontId="0" fillId="4" borderId="0" xfId="0" applyFill="1"/>
    <xf numFmtId="164" fontId="1" fillId="4" borderId="0" xfId="0" applyNumberFormat="1" applyFont="1" applyFill="1"/>
    <xf numFmtId="164" fontId="0" fillId="0" borderId="0" xfId="0" applyNumberFormat="1" applyFill="1"/>
    <xf numFmtId="164" fontId="1" fillId="0" borderId="0" xfId="0" applyNumberFormat="1" applyFont="1" applyFill="1"/>
    <xf numFmtId="0" fontId="1" fillId="5" borderId="0" xfId="0" applyFont="1" applyFill="1" applyBorder="1" applyAlignment="1">
      <alignment vertical="center"/>
    </xf>
    <xf numFmtId="0" fontId="0" fillId="5" borderId="0" xfId="0" applyFill="1"/>
    <xf numFmtId="164" fontId="1" fillId="5" borderId="0" xfId="0" applyNumberFormat="1" applyFont="1" applyFill="1"/>
    <xf numFmtId="0" fontId="1" fillId="6" borderId="0" xfId="0" applyFont="1" applyFill="1" applyBorder="1" applyAlignment="1">
      <alignment vertical="center"/>
    </xf>
    <xf numFmtId="0" fontId="0" fillId="6" borderId="0" xfId="0" applyFill="1"/>
    <xf numFmtId="164" fontId="1" fillId="6" borderId="0" xfId="0" applyNumberFormat="1" applyFont="1" applyFill="1"/>
    <xf numFmtId="164" fontId="0" fillId="0" borderId="0" xfId="0" applyNumberFormat="1" applyFill="1" applyAlignment="1">
      <alignment horizontal="right"/>
    </xf>
    <xf numFmtId="0" fontId="1" fillId="7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8" borderId="1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workbookViewId="0">
      <selection activeCell="U19" sqref="U19"/>
    </sheetView>
  </sheetViews>
  <sheetFormatPr defaultRowHeight="12.75" x14ac:dyDescent="0.2"/>
  <cols>
    <col min="1" max="1" width="10.83203125" customWidth="1"/>
    <col min="2" max="2" width="30.6640625" customWidth="1"/>
    <col min="3" max="3" width="8" customWidth="1"/>
    <col min="4" max="4" width="13.33203125" customWidth="1"/>
    <col min="5" max="5" width="8.5" customWidth="1"/>
    <col min="6" max="6" width="9.5" customWidth="1"/>
    <col min="7" max="7" width="24.1640625" customWidth="1"/>
    <col min="8" max="9" width="6.5" hidden="1" customWidth="1"/>
    <col min="10" max="10" width="8.1640625" customWidth="1"/>
    <col min="11" max="13" width="7.1640625" customWidth="1"/>
    <col min="14" max="14" width="14.83203125" customWidth="1"/>
    <col min="15" max="15" width="12.5" customWidth="1"/>
    <col min="16" max="16" width="2.6640625" customWidth="1"/>
    <col min="17" max="18" width="9.33203125" customWidth="1"/>
  </cols>
  <sheetData>
    <row r="1" spans="1:18" ht="15.75" x14ac:dyDescent="0.25">
      <c r="A1" s="53" t="s">
        <v>88</v>
      </c>
      <c r="B1" s="1"/>
      <c r="C1" s="1"/>
      <c r="D1" s="1"/>
      <c r="E1" s="2"/>
      <c r="F1" s="2"/>
      <c r="G1" s="1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1:18" ht="6" customHeight="1" x14ac:dyDescent="0.3">
      <c r="A2" s="38"/>
      <c r="B2" s="1"/>
      <c r="C2" s="1"/>
      <c r="D2" s="1"/>
      <c r="E2" s="2"/>
      <c r="F2" s="2"/>
      <c r="G2" s="1"/>
      <c r="H2" s="3"/>
      <c r="I2" s="3"/>
      <c r="J2" s="3"/>
      <c r="K2" s="3"/>
      <c r="L2" s="3"/>
      <c r="M2" s="3"/>
      <c r="N2" s="3"/>
      <c r="O2" s="3"/>
      <c r="P2" s="1"/>
      <c r="Q2" s="1"/>
      <c r="R2" s="1"/>
    </row>
    <row r="3" spans="1:18" ht="15.75" x14ac:dyDescent="0.25">
      <c r="A3" s="1" t="s">
        <v>15</v>
      </c>
      <c r="B3" s="1" t="s">
        <v>46</v>
      </c>
      <c r="C3" s="1"/>
      <c r="D3" s="1"/>
      <c r="E3" s="2"/>
      <c r="F3" s="2"/>
      <c r="G3" s="1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1:18" ht="20.25" x14ac:dyDescent="0.3">
      <c r="A4" s="1" t="s">
        <v>12</v>
      </c>
      <c r="B4" s="4">
        <v>43505</v>
      </c>
      <c r="C4" s="4"/>
      <c r="D4" s="4"/>
      <c r="E4" s="2"/>
      <c r="F4" s="54" t="s">
        <v>45</v>
      </c>
      <c r="G4" s="1"/>
      <c r="H4" s="3"/>
      <c r="I4" s="3"/>
      <c r="J4" s="3"/>
      <c r="K4" s="3"/>
      <c r="L4" s="3"/>
      <c r="M4" s="3"/>
      <c r="N4" s="3"/>
      <c r="O4" s="3"/>
      <c r="P4" s="1"/>
      <c r="Q4" s="1"/>
      <c r="R4" s="1"/>
    </row>
    <row r="5" spans="1:18" ht="16.5" thickBot="1" x14ac:dyDescent="0.3">
      <c r="A5" s="1"/>
      <c r="B5" s="1"/>
      <c r="C5" s="1"/>
      <c r="D5" s="1"/>
      <c r="E5" s="2"/>
      <c r="F5" s="2"/>
      <c r="G5" s="1"/>
      <c r="H5" s="3"/>
      <c r="I5" s="3"/>
      <c r="J5" s="3"/>
      <c r="K5" s="3"/>
      <c r="L5" s="3"/>
      <c r="M5" s="3"/>
      <c r="N5" s="3"/>
      <c r="O5" s="3"/>
      <c r="P5" s="1"/>
      <c r="Q5" s="1"/>
      <c r="R5" s="1"/>
    </row>
    <row r="6" spans="1:18" ht="16.5" thickBot="1" x14ac:dyDescent="0.3">
      <c r="A6" s="1"/>
      <c r="B6" s="1"/>
      <c r="C6" s="1"/>
      <c r="D6" s="1"/>
      <c r="E6" s="2"/>
      <c r="F6" s="2"/>
      <c r="G6" s="1"/>
      <c r="H6" s="9" t="s">
        <v>5</v>
      </c>
      <c r="I6" s="10"/>
      <c r="J6" s="3"/>
      <c r="K6" s="3"/>
      <c r="L6" s="3"/>
      <c r="M6" s="3"/>
      <c r="N6" s="3"/>
      <c r="O6" s="3"/>
      <c r="P6" s="1"/>
      <c r="Q6" s="1"/>
      <c r="R6" s="1"/>
    </row>
    <row r="7" spans="1:18" ht="32.25" thickBot="1" x14ac:dyDescent="0.3">
      <c r="A7" s="14" t="s">
        <v>0</v>
      </c>
      <c r="B7" s="5" t="s">
        <v>1</v>
      </c>
      <c r="C7" s="6" t="s">
        <v>20</v>
      </c>
      <c r="D7" s="6" t="s">
        <v>37</v>
      </c>
      <c r="E7" s="6" t="s">
        <v>2</v>
      </c>
      <c r="F7" s="6" t="s">
        <v>3</v>
      </c>
      <c r="G7" s="11" t="s">
        <v>4</v>
      </c>
      <c r="H7" s="13" t="s">
        <v>6</v>
      </c>
      <c r="I7" s="8" t="s">
        <v>7</v>
      </c>
      <c r="J7" s="33" t="s">
        <v>8</v>
      </c>
      <c r="K7" s="12" t="s">
        <v>10</v>
      </c>
      <c r="L7" s="7" t="s">
        <v>22</v>
      </c>
      <c r="M7" s="7" t="s">
        <v>23</v>
      </c>
      <c r="N7" s="7" t="s">
        <v>9</v>
      </c>
      <c r="O7" s="30" t="s">
        <v>11</v>
      </c>
      <c r="P7" s="1"/>
      <c r="Q7" s="36" t="s">
        <v>13</v>
      </c>
      <c r="R7" s="37" t="s">
        <v>14</v>
      </c>
    </row>
    <row r="8" spans="1:18" ht="15.75" x14ac:dyDescent="0.25">
      <c r="A8" s="15">
        <v>1</v>
      </c>
      <c r="B8" s="16" t="s">
        <v>75</v>
      </c>
      <c r="C8" s="39" t="s">
        <v>21</v>
      </c>
      <c r="D8" s="17" t="s">
        <v>86</v>
      </c>
      <c r="E8" s="17">
        <v>66</v>
      </c>
      <c r="F8" s="17" t="s">
        <v>19</v>
      </c>
      <c r="G8" s="18" t="s">
        <v>46</v>
      </c>
      <c r="H8" s="19"/>
      <c r="I8" s="20"/>
      <c r="J8" s="34">
        <v>391</v>
      </c>
      <c r="K8" s="21">
        <v>59</v>
      </c>
      <c r="L8" s="20">
        <v>5</v>
      </c>
      <c r="M8" s="20"/>
      <c r="N8" s="20">
        <v>1080</v>
      </c>
      <c r="O8" s="31">
        <f t="shared" ref="O8:O37" si="0">N8+J8</f>
        <v>1471</v>
      </c>
      <c r="P8" s="1"/>
      <c r="Q8" s="57">
        <v>63</v>
      </c>
      <c r="R8" s="94">
        <f t="shared" ref="R8:R37" si="1">IF(E8&gt;Q8,ROUNDUP(AVERAGE(Q8,E8),0),E8)</f>
        <v>65</v>
      </c>
    </row>
    <row r="9" spans="1:18" ht="15.75" x14ac:dyDescent="0.25">
      <c r="A9" s="15">
        <v>2</v>
      </c>
      <c r="B9" s="16" t="s">
        <v>34</v>
      </c>
      <c r="C9" s="39"/>
      <c r="D9" s="17" t="s">
        <v>39</v>
      </c>
      <c r="E9" s="17">
        <v>47</v>
      </c>
      <c r="F9" s="17" t="s">
        <v>19</v>
      </c>
      <c r="G9" s="18" t="s">
        <v>46</v>
      </c>
      <c r="H9" s="19"/>
      <c r="I9" s="20"/>
      <c r="J9" s="34">
        <v>512</v>
      </c>
      <c r="K9" s="21">
        <v>60</v>
      </c>
      <c r="L9" s="20">
        <v>9</v>
      </c>
      <c r="M9" s="20"/>
      <c r="N9" s="20">
        <v>940</v>
      </c>
      <c r="O9" s="31">
        <f t="shared" si="0"/>
        <v>1452</v>
      </c>
      <c r="P9" s="1"/>
      <c r="Q9" s="57">
        <v>45</v>
      </c>
      <c r="R9" s="94">
        <f t="shared" si="1"/>
        <v>46</v>
      </c>
    </row>
    <row r="10" spans="1:18" ht="15.75" x14ac:dyDescent="0.25">
      <c r="A10" s="15">
        <v>3</v>
      </c>
      <c r="B10" s="16" t="s">
        <v>50</v>
      </c>
      <c r="C10" s="39"/>
      <c r="D10" s="17" t="s">
        <v>38</v>
      </c>
      <c r="E10" s="17">
        <v>47</v>
      </c>
      <c r="F10" s="17" t="s">
        <v>19</v>
      </c>
      <c r="G10" s="18" t="s">
        <v>46</v>
      </c>
      <c r="H10" s="19"/>
      <c r="I10" s="20"/>
      <c r="J10" s="34">
        <v>510</v>
      </c>
      <c r="K10" s="21">
        <v>60</v>
      </c>
      <c r="L10" s="20">
        <v>10</v>
      </c>
      <c r="M10" s="20"/>
      <c r="N10" s="20">
        <v>940</v>
      </c>
      <c r="O10" s="31">
        <f t="shared" si="0"/>
        <v>1450</v>
      </c>
      <c r="P10" s="1"/>
      <c r="Q10" s="57">
        <v>45</v>
      </c>
      <c r="R10" s="94">
        <f t="shared" si="1"/>
        <v>46</v>
      </c>
    </row>
    <row r="11" spans="1:18" ht="15.75" x14ac:dyDescent="0.25">
      <c r="A11" s="15">
        <v>4</v>
      </c>
      <c r="B11" s="16" t="s">
        <v>69</v>
      </c>
      <c r="C11" s="39"/>
      <c r="D11" s="17" t="s">
        <v>39</v>
      </c>
      <c r="E11" s="17">
        <v>38</v>
      </c>
      <c r="F11" s="17" t="s">
        <v>19</v>
      </c>
      <c r="G11" s="18" t="s">
        <v>46</v>
      </c>
      <c r="H11" s="19"/>
      <c r="I11" s="20"/>
      <c r="J11" s="34">
        <v>547</v>
      </c>
      <c r="K11" s="21">
        <v>60</v>
      </c>
      <c r="L11" s="20">
        <v>20</v>
      </c>
      <c r="M11" s="20"/>
      <c r="N11" s="20">
        <v>902</v>
      </c>
      <c r="O11" s="31">
        <f t="shared" si="0"/>
        <v>1449</v>
      </c>
      <c r="P11" s="1"/>
      <c r="Q11" s="57">
        <v>36</v>
      </c>
      <c r="R11" s="94">
        <f t="shared" si="1"/>
        <v>37</v>
      </c>
    </row>
    <row r="12" spans="1:18" ht="15.75" x14ac:dyDescent="0.25">
      <c r="A12" s="15">
        <v>5</v>
      </c>
      <c r="B12" s="16" t="s">
        <v>28</v>
      </c>
      <c r="C12" s="39"/>
      <c r="D12" s="17" t="s">
        <v>39</v>
      </c>
      <c r="E12" s="17">
        <v>40</v>
      </c>
      <c r="F12" s="17" t="s">
        <v>19</v>
      </c>
      <c r="G12" s="18" t="s">
        <v>46</v>
      </c>
      <c r="H12" s="19"/>
      <c r="I12" s="20"/>
      <c r="J12" s="34">
        <v>534</v>
      </c>
      <c r="K12" s="21">
        <v>60</v>
      </c>
      <c r="L12" s="20">
        <v>19</v>
      </c>
      <c r="M12" s="20"/>
      <c r="N12" s="20">
        <v>910</v>
      </c>
      <c r="O12" s="31">
        <f t="shared" si="0"/>
        <v>1444</v>
      </c>
      <c r="P12" s="1"/>
      <c r="Q12" s="57">
        <v>39</v>
      </c>
      <c r="R12" s="61">
        <f t="shared" si="1"/>
        <v>40</v>
      </c>
    </row>
    <row r="13" spans="1:18" ht="15.75" x14ac:dyDescent="0.25">
      <c r="A13" s="15">
        <v>6</v>
      </c>
      <c r="B13" s="16" t="s">
        <v>31</v>
      </c>
      <c r="C13" s="39" t="s">
        <v>21</v>
      </c>
      <c r="D13" s="17" t="s">
        <v>42</v>
      </c>
      <c r="E13" s="17">
        <v>59</v>
      </c>
      <c r="F13" s="17" t="s">
        <v>19</v>
      </c>
      <c r="G13" s="18" t="s">
        <v>46</v>
      </c>
      <c r="H13" s="19"/>
      <c r="I13" s="20"/>
      <c r="J13" s="34">
        <v>417</v>
      </c>
      <c r="K13" s="21">
        <v>60</v>
      </c>
      <c r="L13" s="20">
        <v>4</v>
      </c>
      <c r="M13" s="20"/>
      <c r="N13" s="20">
        <v>1016</v>
      </c>
      <c r="O13" s="31">
        <f t="shared" si="0"/>
        <v>1433</v>
      </c>
      <c r="P13" s="1"/>
      <c r="Q13" s="57">
        <v>60</v>
      </c>
      <c r="R13" s="61">
        <f t="shared" si="1"/>
        <v>59</v>
      </c>
    </row>
    <row r="14" spans="1:18" ht="15.75" x14ac:dyDescent="0.25">
      <c r="A14" s="15">
        <v>7</v>
      </c>
      <c r="B14" s="16" t="s">
        <v>35</v>
      </c>
      <c r="C14" s="39"/>
      <c r="D14" s="17" t="s">
        <v>39</v>
      </c>
      <c r="E14" s="17">
        <v>32</v>
      </c>
      <c r="F14" s="17" t="s">
        <v>19</v>
      </c>
      <c r="G14" s="18" t="s">
        <v>46</v>
      </c>
      <c r="H14" s="19"/>
      <c r="I14" s="20"/>
      <c r="J14" s="34">
        <v>548</v>
      </c>
      <c r="K14" s="21">
        <v>60</v>
      </c>
      <c r="L14" s="20">
        <v>26</v>
      </c>
      <c r="M14" s="20"/>
      <c r="N14" s="20">
        <v>883</v>
      </c>
      <c r="O14" s="31">
        <f t="shared" si="0"/>
        <v>1431</v>
      </c>
      <c r="P14" s="1"/>
      <c r="Q14" s="57">
        <v>35</v>
      </c>
      <c r="R14" s="61">
        <f t="shared" si="1"/>
        <v>32</v>
      </c>
    </row>
    <row r="15" spans="1:18" ht="15.75" x14ac:dyDescent="0.25">
      <c r="A15" s="15">
        <v>8</v>
      </c>
      <c r="B15" s="16" t="s">
        <v>27</v>
      </c>
      <c r="C15" s="39"/>
      <c r="D15" s="17" t="s">
        <v>38</v>
      </c>
      <c r="E15" s="17">
        <v>34</v>
      </c>
      <c r="F15" s="17" t="s">
        <v>19</v>
      </c>
      <c r="G15" s="18" t="s">
        <v>46</v>
      </c>
      <c r="H15" s="19"/>
      <c r="I15" s="20"/>
      <c r="J15" s="34">
        <v>540</v>
      </c>
      <c r="K15" s="21">
        <v>60</v>
      </c>
      <c r="L15" s="20">
        <v>19</v>
      </c>
      <c r="M15" s="20"/>
      <c r="N15" s="20">
        <v>889</v>
      </c>
      <c r="O15" s="31">
        <f t="shared" si="0"/>
        <v>1429</v>
      </c>
      <c r="P15" s="1"/>
      <c r="Q15" s="57">
        <v>38</v>
      </c>
      <c r="R15" s="58">
        <f t="shared" si="1"/>
        <v>34</v>
      </c>
    </row>
    <row r="16" spans="1:18" ht="15.75" x14ac:dyDescent="0.25">
      <c r="A16" s="15">
        <v>9</v>
      </c>
      <c r="B16" s="16" t="s">
        <v>25</v>
      </c>
      <c r="C16" s="39"/>
      <c r="D16" s="17" t="s">
        <v>39</v>
      </c>
      <c r="E16" s="17">
        <v>56</v>
      </c>
      <c r="F16" s="17" t="s">
        <v>19</v>
      </c>
      <c r="G16" s="18" t="s">
        <v>46</v>
      </c>
      <c r="H16" s="19"/>
      <c r="I16" s="20"/>
      <c r="J16" s="34">
        <v>434</v>
      </c>
      <c r="K16" s="21">
        <v>59</v>
      </c>
      <c r="L16" s="20">
        <v>6</v>
      </c>
      <c r="M16" s="20"/>
      <c r="N16" s="20">
        <v>994</v>
      </c>
      <c r="O16" s="31">
        <f t="shared" si="0"/>
        <v>1428</v>
      </c>
      <c r="P16" s="1"/>
      <c r="Q16" s="57">
        <v>58</v>
      </c>
      <c r="R16" s="61">
        <f t="shared" si="1"/>
        <v>56</v>
      </c>
    </row>
    <row r="17" spans="1:18" ht="15.75" x14ac:dyDescent="0.25">
      <c r="A17" s="15">
        <v>10</v>
      </c>
      <c r="B17" s="16" t="s">
        <v>17</v>
      </c>
      <c r="C17" s="39"/>
      <c r="D17" s="17" t="s">
        <v>39</v>
      </c>
      <c r="E17" s="17">
        <v>33</v>
      </c>
      <c r="F17" s="17" t="s">
        <v>19</v>
      </c>
      <c r="G17" s="18" t="s">
        <v>46</v>
      </c>
      <c r="H17" s="19"/>
      <c r="I17" s="20"/>
      <c r="J17" s="34">
        <v>541</v>
      </c>
      <c r="K17" s="21">
        <v>59</v>
      </c>
      <c r="L17" s="20">
        <v>22</v>
      </c>
      <c r="M17" s="20"/>
      <c r="N17" s="20">
        <v>886</v>
      </c>
      <c r="O17" s="31">
        <f t="shared" si="0"/>
        <v>1427</v>
      </c>
      <c r="P17" s="1"/>
      <c r="Q17" s="57">
        <v>37</v>
      </c>
      <c r="R17" s="58">
        <f>IF(E17&gt;Q17,ROUNDUP(AVERAGE(Q17,E17),0),E17)</f>
        <v>33</v>
      </c>
    </row>
    <row r="18" spans="1:18" ht="15.75" x14ac:dyDescent="0.25">
      <c r="A18" s="15">
        <v>11</v>
      </c>
      <c r="B18" s="16" t="s">
        <v>16</v>
      </c>
      <c r="C18" s="39"/>
      <c r="D18" s="17" t="s">
        <v>39</v>
      </c>
      <c r="E18" s="17">
        <v>41</v>
      </c>
      <c r="F18" s="17" t="s">
        <v>19</v>
      </c>
      <c r="G18" s="18" t="s">
        <v>46</v>
      </c>
      <c r="H18" s="19"/>
      <c r="I18" s="20"/>
      <c r="J18" s="34">
        <v>510</v>
      </c>
      <c r="K18" s="21">
        <v>60</v>
      </c>
      <c r="L18" s="20">
        <v>11</v>
      </c>
      <c r="M18" s="20"/>
      <c r="N18" s="20">
        <v>913</v>
      </c>
      <c r="O18" s="31">
        <f t="shared" si="0"/>
        <v>1423</v>
      </c>
      <c r="P18" s="1"/>
      <c r="Q18" s="57">
        <v>45</v>
      </c>
      <c r="R18" s="58">
        <f>IF(E18&gt;Q18,ROUNDUP(AVERAGE(Q18,E18),0),E18)</f>
        <v>41</v>
      </c>
    </row>
    <row r="19" spans="1:18" ht="15.75" x14ac:dyDescent="0.25">
      <c r="A19" s="15">
        <v>12</v>
      </c>
      <c r="B19" s="16" t="s">
        <v>81</v>
      </c>
      <c r="C19" s="39"/>
      <c r="D19" s="17" t="s">
        <v>38</v>
      </c>
      <c r="E19" s="17">
        <v>24</v>
      </c>
      <c r="F19" s="17" t="s">
        <v>19</v>
      </c>
      <c r="G19" s="18" t="s">
        <v>46</v>
      </c>
      <c r="H19" s="19"/>
      <c r="I19" s="20"/>
      <c r="J19" s="34">
        <v>558</v>
      </c>
      <c r="K19" s="21">
        <v>60</v>
      </c>
      <c r="L19" s="20">
        <v>28</v>
      </c>
      <c r="M19" s="20"/>
      <c r="N19" s="20">
        <v>864</v>
      </c>
      <c r="O19" s="31">
        <f t="shared" si="0"/>
        <v>1422</v>
      </c>
      <c r="P19" s="1"/>
      <c r="Q19" s="57">
        <v>32</v>
      </c>
      <c r="R19" s="62">
        <f>IF(E19&gt;Q19,ROUNDUP(AVERAGE(Q19,E19),0),E19)</f>
        <v>24</v>
      </c>
    </row>
    <row r="20" spans="1:18" ht="15.75" x14ac:dyDescent="0.25">
      <c r="A20" s="15">
        <v>13</v>
      </c>
      <c r="B20" s="16" t="s">
        <v>30</v>
      </c>
      <c r="C20" s="39" t="s">
        <v>21</v>
      </c>
      <c r="D20" s="17" t="s">
        <v>41</v>
      </c>
      <c r="E20" s="17">
        <v>49</v>
      </c>
      <c r="F20" s="17" t="s">
        <v>19</v>
      </c>
      <c r="G20" s="18" t="s">
        <v>46</v>
      </c>
      <c r="H20" s="19"/>
      <c r="I20" s="20"/>
      <c r="J20" s="34">
        <v>470</v>
      </c>
      <c r="K20" s="21">
        <v>60</v>
      </c>
      <c r="L20" s="20">
        <v>6</v>
      </c>
      <c r="M20" s="20"/>
      <c r="N20" s="20">
        <v>950</v>
      </c>
      <c r="O20" s="31">
        <f t="shared" si="0"/>
        <v>1420</v>
      </c>
      <c r="P20" s="1"/>
      <c r="Q20" s="57">
        <v>53</v>
      </c>
      <c r="R20" s="58">
        <f t="shared" si="1"/>
        <v>49</v>
      </c>
    </row>
    <row r="21" spans="1:18" ht="15.75" x14ac:dyDescent="0.25">
      <c r="A21" s="15">
        <v>14</v>
      </c>
      <c r="B21" s="16" t="s">
        <v>55</v>
      </c>
      <c r="C21" s="39"/>
      <c r="D21" s="17" t="s">
        <v>39</v>
      </c>
      <c r="E21" s="17">
        <v>54</v>
      </c>
      <c r="F21" s="17" t="s">
        <v>19</v>
      </c>
      <c r="G21" s="18" t="s">
        <v>46</v>
      </c>
      <c r="H21" s="19"/>
      <c r="I21" s="20"/>
      <c r="J21" s="34">
        <v>436</v>
      </c>
      <c r="K21" s="21">
        <v>59</v>
      </c>
      <c r="L21" s="20">
        <v>4</v>
      </c>
      <c r="M21" s="20"/>
      <c r="N21" s="20">
        <v>980</v>
      </c>
      <c r="O21" s="31">
        <f t="shared" si="0"/>
        <v>1416</v>
      </c>
      <c r="P21" s="1"/>
      <c r="Q21" s="57">
        <v>58</v>
      </c>
      <c r="R21" s="58">
        <f t="shared" si="1"/>
        <v>54</v>
      </c>
    </row>
    <row r="22" spans="1:18" ht="15.75" x14ac:dyDescent="0.25">
      <c r="A22" s="15">
        <v>15</v>
      </c>
      <c r="B22" s="16" t="s">
        <v>18</v>
      </c>
      <c r="C22" s="39"/>
      <c r="D22" s="17" t="s">
        <v>38</v>
      </c>
      <c r="E22" s="17">
        <v>52</v>
      </c>
      <c r="F22" s="17" t="s">
        <v>19</v>
      </c>
      <c r="G22" s="18" t="s">
        <v>46</v>
      </c>
      <c r="H22" s="19"/>
      <c r="I22" s="20"/>
      <c r="J22" s="34">
        <v>440</v>
      </c>
      <c r="K22" s="21">
        <v>60</v>
      </c>
      <c r="L22" s="20">
        <v>5</v>
      </c>
      <c r="M22" s="20"/>
      <c r="N22" s="20">
        <v>967</v>
      </c>
      <c r="O22" s="31">
        <f t="shared" si="0"/>
        <v>1407</v>
      </c>
      <c r="P22" s="1"/>
      <c r="Q22" s="57">
        <v>57</v>
      </c>
      <c r="R22" s="58">
        <f t="shared" si="1"/>
        <v>52</v>
      </c>
    </row>
    <row r="23" spans="1:18" ht="15.75" x14ac:dyDescent="0.25">
      <c r="A23" s="15">
        <v>16</v>
      </c>
      <c r="B23" s="16" t="s">
        <v>63</v>
      </c>
      <c r="C23" s="39" t="s">
        <v>21</v>
      </c>
      <c r="D23" s="17" t="s">
        <v>84</v>
      </c>
      <c r="E23" s="17">
        <v>47</v>
      </c>
      <c r="F23" s="17" t="s">
        <v>19</v>
      </c>
      <c r="G23" s="18" t="s">
        <v>46</v>
      </c>
      <c r="H23" s="19"/>
      <c r="I23" s="20"/>
      <c r="J23" s="34">
        <v>453</v>
      </c>
      <c r="K23" s="21">
        <v>60</v>
      </c>
      <c r="L23" s="20">
        <v>3</v>
      </c>
      <c r="M23" s="20"/>
      <c r="N23" s="20">
        <v>940</v>
      </c>
      <c r="O23" s="31">
        <f t="shared" si="0"/>
        <v>1393</v>
      </c>
      <c r="P23" s="1"/>
      <c r="Q23" s="57">
        <v>55</v>
      </c>
      <c r="R23" s="58">
        <f t="shared" si="1"/>
        <v>47</v>
      </c>
    </row>
    <row r="24" spans="1:18" ht="15.75" x14ac:dyDescent="0.25">
      <c r="A24" s="15">
        <v>17</v>
      </c>
      <c r="B24" s="16" t="s">
        <v>56</v>
      </c>
      <c r="C24" s="39"/>
      <c r="D24" s="17" t="s">
        <v>39</v>
      </c>
      <c r="E24" s="17">
        <v>41</v>
      </c>
      <c r="F24" s="17" t="s">
        <v>26</v>
      </c>
      <c r="G24" s="18" t="s">
        <v>46</v>
      </c>
      <c r="H24" s="19"/>
      <c r="I24" s="20"/>
      <c r="J24" s="34">
        <v>464</v>
      </c>
      <c r="K24" s="21">
        <v>59</v>
      </c>
      <c r="L24" s="20">
        <v>4</v>
      </c>
      <c r="M24" s="20"/>
      <c r="N24" s="20">
        <v>923</v>
      </c>
      <c r="O24" s="31">
        <f t="shared" si="0"/>
        <v>1387</v>
      </c>
      <c r="P24" s="1"/>
      <c r="Q24" s="57">
        <v>53</v>
      </c>
      <c r="R24" s="58">
        <f t="shared" si="1"/>
        <v>41</v>
      </c>
    </row>
    <row r="25" spans="1:18" ht="15.75" x14ac:dyDescent="0.25">
      <c r="A25" s="15">
        <v>18</v>
      </c>
      <c r="B25" s="16" t="s">
        <v>24</v>
      </c>
      <c r="C25" s="39" t="s">
        <v>21</v>
      </c>
      <c r="D25" s="17" t="s">
        <v>40</v>
      </c>
      <c r="E25" s="17">
        <v>48</v>
      </c>
      <c r="F25" s="17" t="s">
        <v>19</v>
      </c>
      <c r="G25" s="18" t="s">
        <v>46</v>
      </c>
      <c r="H25" s="19"/>
      <c r="I25" s="20"/>
      <c r="J25" s="34">
        <v>426</v>
      </c>
      <c r="K25" s="21">
        <v>60</v>
      </c>
      <c r="L25" s="20">
        <v>4</v>
      </c>
      <c r="M25" s="20"/>
      <c r="N25" s="20">
        <v>945</v>
      </c>
      <c r="O25" s="31">
        <f t="shared" si="0"/>
        <v>1371</v>
      </c>
      <c r="P25" s="1"/>
      <c r="Q25" s="57">
        <v>59</v>
      </c>
      <c r="R25" s="58">
        <f t="shared" si="1"/>
        <v>48</v>
      </c>
    </row>
    <row r="26" spans="1:18" ht="15.75" x14ac:dyDescent="0.25">
      <c r="A26" s="15">
        <v>19</v>
      </c>
      <c r="B26" s="16" t="s">
        <v>70</v>
      </c>
      <c r="C26" s="39"/>
      <c r="D26" s="17" t="s">
        <v>38</v>
      </c>
      <c r="E26" s="17">
        <v>73</v>
      </c>
      <c r="F26" s="17" t="s">
        <v>36</v>
      </c>
      <c r="G26" s="18" t="s">
        <v>46</v>
      </c>
      <c r="H26" s="19"/>
      <c r="I26" s="20"/>
      <c r="J26" s="34">
        <v>177</v>
      </c>
      <c r="K26" s="21">
        <v>36</v>
      </c>
      <c r="L26" s="20">
        <v>0</v>
      </c>
      <c r="M26" s="20"/>
      <c r="N26" s="20">
        <v>1160</v>
      </c>
      <c r="O26" s="31">
        <f t="shared" si="0"/>
        <v>1337</v>
      </c>
      <c r="P26" s="1"/>
      <c r="Q26" s="57">
        <v>82</v>
      </c>
      <c r="R26" s="58">
        <f t="shared" si="1"/>
        <v>73</v>
      </c>
    </row>
    <row r="27" spans="1:18" ht="15.75" hidden="1" x14ac:dyDescent="0.25">
      <c r="A27" s="15">
        <v>20</v>
      </c>
      <c r="B27" s="16" t="s">
        <v>66</v>
      </c>
      <c r="C27" s="39"/>
      <c r="D27" s="17" t="s">
        <v>39</v>
      </c>
      <c r="E27" s="17">
        <v>71</v>
      </c>
      <c r="F27" s="17" t="s">
        <v>36</v>
      </c>
      <c r="G27" s="18" t="s">
        <v>46</v>
      </c>
      <c r="H27" s="19"/>
      <c r="I27" s="20"/>
      <c r="J27" s="34"/>
      <c r="K27" s="21"/>
      <c r="L27" s="20"/>
      <c r="M27" s="20"/>
      <c r="N27" s="20">
        <v>1136</v>
      </c>
      <c r="O27" s="31">
        <f t="shared" si="0"/>
        <v>1136</v>
      </c>
      <c r="P27" s="1"/>
      <c r="Q27" s="57"/>
      <c r="R27" s="58">
        <f t="shared" si="1"/>
        <v>71</v>
      </c>
    </row>
    <row r="28" spans="1:18" ht="15.75" hidden="1" x14ac:dyDescent="0.25">
      <c r="A28" s="15">
        <v>21</v>
      </c>
      <c r="B28" s="16" t="s">
        <v>32</v>
      </c>
      <c r="C28" s="39"/>
      <c r="D28" s="17" t="s">
        <v>39</v>
      </c>
      <c r="E28" s="17">
        <v>69</v>
      </c>
      <c r="F28" s="17" t="s">
        <v>19</v>
      </c>
      <c r="G28" s="18" t="s">
        <v>46</v>
      </c>
      <c r="H28" s="19"/>
      <c r="I28" s="20"/>
      <c r="J28" s="34"/>
      <c r="K28" s="21"/>
      <c r="L28" s="20"/>
      <c r="M28" s="20"/>
      <c r="N28" s="20">
        <v>1113</v>
      </c>
      <c r="O28" s="31">
        <f t="shared" si="0"/>
        <v>1113</v>
      </c>
      <c r="P28" s="1"/>
      <c r="Q28" s="57"/>
      <c r="R28" s="58">
        <f t="shared" si="1"/>
        <v>69</v>
      </c>
    </row>
    <row r="29" spans="1:18" ht="15.75" hidden="1" x14ac:dyDescent="0.25">
      <c r="A29" s="15">
        <v>22</v>
      </c>
      <c r="B29" s="16" t="s">
        <v>33</v>
      </c>
      <c r="C29" s="39" t="s">
        <v>21</v>
      </c>
      <c r="D29" s="17" t="s">
        <v>43</v>
      </c>
      <c r="E29" s="17">
        <v>66</v>
      </c>
      <c r="F29" s="17" t="s">
        <v>19</v>
      </c>
      <c r="G29" s="18" t="s">
        <v>46</v>
      </c>
      <c r="H29" s="19"/>
      <c r="I29" s="20"/>
      <c r="J29" s="34"/>
      <c r="K29" s="21"/>
      <c r="L29" s="20"/>
      <c r="M29" s="20"/>
      <c r="N29" s="20">
        <v>1080</v>
      </c>
      <c r="O29" s="31">
        <f t="shared" si="0"/>
        <v>1080</v>
      </c>
      <c r="P29" s="1"/>
      <c r="Q29" s="57"/>
      <c r="R29" s="58">
        <f t="shared" si="1"/>
        <v>66</v>
      </c>
    </row>
    <row r="30" spans="1:18" ht="15.75" hidden="1" x14ac:dyDescent="0.25">
      <c r="A30" s="15">
        <v>23</v>
      </c>
      <c r="B30" s="16" t="s">
        <v>53</v>
      </c>
      <c r="C30" s="39"/>
      <c r="D30" s="17" t="s">
        <v>39</v>
      </c>
      <c r="E30" s="17">
        <v>60</v>
      </c>
      <c r="F30" s="17" t="s">
        <v>19</v>
      </c>
      <c r="G30" s="18" t="s">
        <v>46</v>
      </c>
      <c r="H30" s="19"/>
      <c r="I30" s="20"/>
      <c r="J30" s="34"/>
      <c r="K30" s="21"/>
      <c r="L30" s="20"/>
      <c r="M30" s="20"/>
      <c r="N30" s="20">
        <v>1024</v>
      </c>
      <c r="O30" s="31">
        <f t="shared" si="0"/>
        <v>1024</v>
      </c>
      <c r="P30" s="1"/>
      <c r="Q30" s="57"/>
      <c r="R30" s="61">
        <f t="shared" si="1"/>
        <v>60</v>
      </c>
    </row>
    <row r="31" spans="1:18" ht="15.75" hidden="1" x14ac:dyDescent="0.25">
      <c r="A31" s="15">
        <v>24</v>
      </c>
      <c r="B31" s="16" t="s">
        <v>77</v>
      </c>
      <c r="C31" s="39"/>
      <c r="D31" s="17" t="s">
        <v>39</v>
      </c>
      <c r="E31" s="17">
        <v>59</v>
      </c>
      <c r="F31" s="17" t="s">
        <v>19</v>
      </c>
      <c r="G31" s="18" t="s">
        <v>46</v>
      </c>
      <c r="H31" s="19"/>
      <c r="I31" s="20"/>
      <c r="J31" s="34"/>
      <c r="K31" s="21"/>
      <c r="L31" s="20"/>
      <c r="M31" s="20"/>
      <c r="N31" s="20">
        <v>1016</v>
      </c>
      <c r="O31" s="31">
        <f t="shared" si="0"/>
        <v>1016</v>
      </c>
      <c r="P31" s="1"/>
      <c r="Q31" s="57"/>
      <c r="R31" s="58">
        <f t="shared" si="1"/>
        <v>59</v>
      </c>
    </row>
    <row r="32" spans="1:18" ht="15.75" hidden="1" x14ac:dyDescent="0.25">
      <c r="A32" s="15">
        <v>25</v>
      </c>
      <c r="B32" s="16" t="s">
        <v>83</v>
      </c>
      <c r="C32" s="39" t="s">
        <v>21</v>
      </c>
      <c r="D32" s="17" t="s">
        <v>87</v>
      </c>
      <c r="E32" s="17">
        <v>59</v>
      </c>
      <c r="F32" s="17" t="s">
        <v>19</v>
      </c>
      <c r="G32" s="18" t="s">
        <v>46</v>
      </c>
      <c r="H32" s="19"/>
      <c r="I32" s="20"/>
      <c r="J32" s="34"/>
      <c r="K32" s="21"/>
      <c r="L32" s="20"/>
      <c r="M32" s="20"/>
      <c r="N32" s="20">
        <v>1016</v>
      </c>
      <c r="O32" s="31">
        <f t="shared" si="0"/>
        <v>1016</v>
      </c>
      <c r="P32" s="1"/>
      <c r="Q32" s="57"/>
      <c r="R32" s="58">
        <f t="shared" si="1"/>
        <v>59</v>
      </c>
    </row>
    <row r="33" spans="1:18" ht="15.75" hidden="1" x14ac:dyDescent="0.25">
      <c r="A33" s="15">
        <v>26</v>
      </c>
      <c r="B33" s="16" t="s">
        <v>73</v>
      </c>
      <c r="C33" s="39"/>
      <c r="D33" s="17" t="s">
        <v>39</v>
      </c>
      <c r="E33" s="17">
        <v>56</v>
      </c>
      <c r="F33" s="17" t="s">
        <v>36</v>
      </c>
      <c r="G33" s="18" t="s">
        <v>46</v>
      </c>
      <c r="H33" s="19"/>
      <c r="I33" s="20"/>
      <c r="J33" s="34"/>
      <c r="K33" s="21"/>
      <c r="L33" s="20"/>
      <c r="M33" s="20"/>
      <c r="N33" s="20">
        <v>994</v>
      </c>
      <c r="O33" s="31">
        <f t="shared" si="0"/>
        <v>994</v>
      </c>
      <c r="P33" s="1"/>
      <c r="Q33" s="57"/>
      <c r="R33" s="58">
        <f t="shared" si="1"/>
        <v>56</v>
      </c>
    </row>
    <row r="34" spans="1:18" ht="15.75" hidden="1" x14ac:dyDescent="0.25">
      <c r="A34" s="15">
        <v>27</v>
      </c>
      <c r="B34" s="16" t="s">
        <v>67</v>
      </c>
      <c r="C34" s="39"/>
      <c r="D34" s="17" t="s">
        <v>39</v>
      </c>
      <c r="E34" s="17">
        <v>42</v>
      </c>
      <c r="F34" s="17" t="s">
        <v>19</v>
      </c>
      <c r="G34" s="18" t="s">
        <v>46</v>
      </c>
      <c r="H34" s="19"/>
      <c r="I34" s="20"/>
      <c r="J34" s="34"/>
      <c r="K34" s="21"/>
      <c r="L34" s="20"/>
      <c r="M34" s="20"/>
      <c r="N34" s="20">
        <v>917</v>
      </c>
      <c r="O34" s="31">
        <f t="shared" si="0"/>
        <v>917</v>
      </c>
      <c r="P34" s="1"/>
      <c r="Q34" s="57"/>
      <c r="R34" s="58">
        <f t="shared" si="1"/>
        <v>42</v>
      </c>
    </row>
    <row r="35" spans="1:18" ht="15.75" hidden="1" x14ac:dyDescent="0.25">
      <c r="A35" s="15">
        <v>28</v>
      </c>
      <c r="B35" s="16" t="s">
        <v>62</v>
      </c>
      <c r="C35" s="39"/>
      <c r="D35" s="17" t="s">
        <v>38</v>
      </c>
      <c r="E35" s="17">
        <v>42</v>
      </c>
      <c r="F35" s="17" t="s">
        <v>19</v>
      </c>
      <c r="G35" s="18" t="s">
        <v>46</v>
      </c>
      <c r="H35" s="19"/>
      <c r="I35" s="20"/>
      <c r="J35" s="34"/>
      <c r="K35" s="21"/>
      <c r="L35" s="20"/>
      <c r="M35" s="20"/>
      <c r="N35" s="20">
        <v>917</v>
      </c>
      <c r="O35" s="31">
        <f t="shared" si="0"/>
        <v>917</v>
      </c>
      <c r="P35" s="1"/>
      <c r="Q35" s="57"/>
      <c r="R35" s="58">
        <f t="shared" si="1"/>
        <v>42</v>
      </c>
    </row>
    <row r="36" spans="1:18" ht="15.75" hidden="1" x14ac:dyDescent="0.25">
      <c r="A36" s="15">
        <v>29</v>
      </c>
      <c r="B36" s="16" t="s">
        <v>76</v>
      </c>
      <c r="C36" s="39"/>
      <c r="D36" s="17" t="s">
        <v>39</v>
      </c>
      <c r="E36" s="17">
        <v>40</v>
      </c>
      <c r="F36" s="17" t="s">
        <v>19</v>
      </c>
      <c r="G36" s="18" t="s">
        <v>46</v>
      </c>
      <c r="H36" s="19"/>
      <c r="I36" s="20"/>
      <c r="J36" s="34"/>
      <c r="K36" s="21"/>
      <c r="L36" s="20"/>
      <c r="M36" s="20"/>
      <c r="N36" s="20">
        <v>910</v>
      </c>
      <c r="O36" s="31">
        <f t="shared" si="0"/>
        <v>910</v>
      </c>
      <c r="P36" s="1"/>
      <c r="Q36" s="57"/>
      <c r="R36" s="58">
        <f t="shared" si="1"/>
        <v>40</v>
      </c>
    </row>
    <row r="37" spans="1:18" ht="15.75" hidden="1" x14ac:dyDescent="0.25">
      <c r="A37" s="15">
        <v>30</v>
      </c>
      <c r="B37" s="16" t="s">
        <v>64</v>
      </c>
      <c r="C37" s="39" t="s">
        <v>21</v>
      </c>
      <c r="D37" s="17" t="s">
        <v>41</v>
      </c>
      <c r="E37" s="17">
        <v>25</v>
      </c>
      <c r="F37" s="17" t="s">
        <v>19</v>
      </c>
      <c r="G37" s="18" t="s">
        <v>46</v>
      </c>
      <c r="H37" s="19"/>
      <c r="I37" s="20"/>
      <c r="J37" s="34"/>
      <c r="K37" s="21"/>
      <c r="L37" s="20"/>
      <c r="M37" s="20"/>
      <c r="N37" s="20">
        <v>866</v>
      </c>
      <c r="O37" s="31">
        <f t="shared" si="0"/>
        <v>866</v>
      </c>
      <c r="P37" s="1"/>
      <c r="Q37" s="57"/>
      <c r="R37" s="58">
        <f t="shared" si="1"/>
        <v>25</v>
      </c>
    </row>
    <row r="38" spans="1:18" ht="16.5" thickBot="1" x14ac:dyDescent="0.3">
      <c r="A38" s="22"/>
      <c r="B38" s="23"/>
      <c r="C38" s="40"/>
      <c r="D38" s="24"/>
      <c r="E38" s="24"/>
      <c r="F38" s="24"/>
      <c r="G38" s="25"/>
      <c r="H38" s="26"/>
      <c r="I38" s="27"/>
      <c r="J38" s="35"/>
      <c r="K38" s="28"/>
      <c r="L38" s="27"/>
      <c r="M38" s="27"/>
      <c r="N38" s="29"/>
      <c r="O38" s="32"/>
      <c r="P38" s="1"/>
      <c r="Q38" s="59"/>
      <c r="R38" s="60"/>
    </row>
    <row r="39" spans="1:18" ht="5.25" customHeight="1" thickBot="1" x14ac:dyDescent="0.25"/>
    <row r="40" spans="1:18" ht="15.75" x14ac:dyDescent="0.25">
      <c r="A40" s="41">
        <v>1</v>
      </c>
      <c r="B40" s="42" t="s">
        <v>82</v>
      </c>
      <c r="C40" s="43"/>
      <c r="D40" s="44" t="s">
        <v>39</v>
      </c>
      <c r="E40" s="44"/>
      <c r="F40" s="44" t="s">
        <v>19</v>
      </c>
      <c r="G40" s="45" t="s">
        <v>46</v>
      </c>
      <c r="H40" s="46"/>
      <c r="I40" s="47"/>
      <c r="J40" s="48">
        <v>458</v>
      </c>
      <c r="K40" s="49">
        <v>58</v>
      </c>
      <c r="L40" s="47">
        <v>5</v>
      </c>
      <c r="M40" s="47"/>
      <c r="N40" s="50" t="s">
        <v>29</v>
      </c>
      <c r="O40" s="51" t="s">
        <v>29</v>
      </c>
      <c r="P40" s="1"/>
      <c r="Q40" s="63">
        <v>55</v>
      </c>
      <c r="R40" s="64" t="s">
        <v>29</v>
      </c>
    </row>
    <row r="41" spans="1:18" ht="15.75" x14ac:dyDescent="0.25">
      <c r="A41" s="15">
        <v>2</v>
      </c>
      <c r="B41" s="16" t="s">
        <v>60</v>
      </c>
      <c r="C41" s="39"/>
      <c r="D41" s="17" t="s">
        <v>39</v>
      </c>
      <c r="E41" s="17"/>
      <c r="F41" s="17" t="s">
        <v>19</v>
      </c>
      <c r="G41" s="18" t="s">
        <v>46</v>
      </c>
      <c r="H41" s="19"/>
      <c r="I41" s="20"/>
      <c r="J41" s="34">
        <v>447</v>
      </c>
      <c r="K41" s="21">
        <v>59</v>
      </c>
      <c r="L41" s="20">
        <v>5</v>
      </c>
      <c r="M41" s="20"/>
      <c r="N41" s="55" t="s">
        <v>29</v>
      </c>
      <c r="O41" s="56" t="s">
        <v>29</v>
      </c>
      <c r="P41" s="1"/>
      <c r="Q41" s="57">
        <v>56</v>
      </c>
      <c r="R41" s="94">
        <v>61</v>
      </c>
    </row>
    <row r="42" spans="1:18" ht="15.75" x14ac:dyDescent="0.25">
      <c r="A42" s="15">
        <v>3</v>
      </c>
      <c r="B42" s="16" t="s">
        <v>74</v>
      </c>
      <c r="C42" s="39"/>
      <c r="D42" s="17" t="s">
        <v>38</v>
      </c>
      <c r="E42" s="17"/>
      <c r="F42" s="17" t="s">
        <v>19</v>
      </c>
      <c r="G42" s="18" t="s">
        <v>46</v>
      </c>
      <c r="H42" s="19"/>
      <c r="I42" s="20"/>
      <c r="J42" s="34">
        <v>294</v>
      </c>
      <c r="K42" s="21">
        <v>51</v>
      </c>
      <c r="L42" s="20">
        <v>0</v>
      </c>
      <c r="M42" s="20"/>
      <c r="N42" s="55" t="s">
        <v>29</v>
      </c>
      <c r="O42" s="56" t="s">
        <v>29</v>
      </c>
      <c r="P42" s="1"/>
      <c r="Q42" s="57">
        <v>72</v>
      </c>
      <c r="R42" s="94">
        <v>78</v>
      </c>
    </row>
    <row r="43" spans="1:18" ht="15.75" hidden="1" x14ac:dyDescent="0.25">
      <c r="A43" s="15">
        <v>4</v>
      </c>
      <c r="B43" s="16" t="s">
        <v>47</v>
      </c>
      <c r="C43" s="39" t="s">
        <v>21</v>
      </c>
      <c r="D43" s="17" t="s">
        <v>43</v>
      </c>
      <c r="E43" s="17"/>
      <c r="F43" s="17" t="s">
        <v>19</v>
      </c>
      <c r="G43" s="18" t="s">
        <v>46</v>
      </c>
      <c r="H43" s="19">
        <v>172</v>
      </c>
      <c r="I43" s="20">
        <v>242</v>
      </c>
      <c r="J43" s="34"/>
      <c r="K43" s="21"/>
      <c r="L43" s="20"/>
      <c r="M43" s="20"/>
      <c r="N43" s="55" t="s">
        <v>29</v>
      </c>
      <c r="O43" s="56" t="s">
        <v>29</v>
      </c>
      <c r="P43" s="1"/>
      <c r="Q43" s="57"/>
      <c r="R43" s="61" t="s">
        <v>29</v>
      </c>
    </row>
    <row r="44" spans="1:18" ht="15.75" hidden="1" x14ac:dyDescent="0.25">
      <c r="A44" s="15">
        <v>5</v>
      </c>
      <c r="B44" s="16" t="s">
        <v>48</v>
      </c>
      <c r="C44" s="39"/>
      <c r="D44" s="17" t="s">
        <v>39</v>
      </c>
      <c r="E44" s="17"/>
      <c r="F44" s="17" t="s">
        <v>26</v>
      </c>
      <c r="G44" s="18" t="s">
        <v>46</v>
      </c>
      <c r="H44" s="19">
        <v>169</v>
      </c>
      <c r="I44" s="20">
        <v>219</v>
      </c>
      <c r="J44" s="34"/>
      <c r="K44" s="21"/>
      <c r="L44" s="20"/>
      <c r="M44" s="20"/>
      <c r="N44" s="55" t="s">
        <v>29</v>
      </c>
      <c r="O44" s="56" t="s">
        <v>29</v>
      </c>
      <c r="P44" s="1"/>
      <c r="Q44" s="57"/>
      <c r="R44" s="61" t="s">
        <v>29</v>
      </c>
    </row>
    <row r="45" spans="1:18" ht="15.75" hidden="1" x14ac:dyDescent="0.25">
      <c r="A45" s="15">
        <v>6</v>
      </c>
      <c r="B45" s="16" t="s">
        <v>49</v>
      </c>
      <c r="C45" s="39"/>
      <c r="D45" s="17" t="s">
        <v>39</v>
      </c>
      <c r="E45" s="17"/>
      <c r="F45" s="17" t="s">
        <v>19</v>
      </c>
      <c r="G45" s="18" t="s">
        <v>46</v>
      </c>
      <c r="H45" s="19">
        <v>215</v>
      </c>
      <c r="I45" s="20">
        <v>261</v>
      </c>
      <c r="J45" s="34"/>
      <c r="K45" s="21"/>
      <c r="L45" s="20"/>
      <c r="M45" s="20"/>
      <c r="N45" s="55" t="s">
        <v>29</v>
      </c>
      <c r="O45" s="56" t="s">
        <v>29</v>
      </c>
      <c r="P45" s="1"/>
      <c r="Q45" s="57"/>
      <c r="R45" s="61" t="s">
        <v>29</v>
      </c>
    </row>
    <row r="46" spans="1:18" ht="15.75" hidden="1" x14ac:dyDescent="0.25">
      <c r="A46" s="15">
        <v>7</v>
      </c>
      <c r="B46" s="16" t="s">
        <v>51</v>
      </c>
      <c r="C46" s="39"/>
      <c r="D46" s="17" t="s">
        <v>39</v>
      </c>
      <c r="E46" s="17"/>
      <c r="F46" s="17" t="s">
        <v>26</v>
      </c>
      <c r="G46" s="18" t="s">
        <v>46</v>
      </c>
      <c r="H46" s="19"/>
      <c r="I46" s="20"/>
      <c r="J46" s="34"/>
      <c r="K46" s="21"/>
      <c r="L46" s="20"/>
      <c r="M46" s="20"/>
      <c r="N46" s="55" t="s">
        <v>29</v>
      </c>
      <c r="O46" s="56" t="s">
        <v>29</v>
      </c>
      <c r="P46" s="1"/>
      <c r="Q46" s="57"/>
      <c r="R46" s="61" t="s">
        <v>29</v>
      </c>
    </row>
    <row r="47" spans="1:18" ht="15.75" hidden="1" x14ac:dyDescent="0.25">
      <c r="A47" s="15">
        <v>8</v>
      </c>
      <c r="B47" s="16" t="s">
        <v>52</v>
      </c>
      <c r="C47" s="39"/>
      <c r="D47" s="17" t="s">
        <v>38</v>
      </c>
      <c r="E47" s="17"/>
      <c r="F47" s="17" t="s">
        <v>19</v>
      </c>
      <c r="G47" s="18" t="s">
        <v>46</v>
      </c>
      <c r="H47" s="19"/>
      <c r="I47" s="20"/>
      <c r="J47" s="34"/>
      <c r="K47" s="21"/>
      <c r="L47" s="20"/>
      <c r="M47" s="20"/>
      <c r="N47" s="55" t="s">
        <v>29</v>
      </c>
      <c r="O47" s="56" t="s">
        <v>29</v>
      </c>
      <c r="P47" s="1"/>
      <c r="Q47" s="57"/>
      <c r="R47" s="61" t="s">
        <v>29</v>
      </c>
    </row>
    <row r="48" spans="1:18" ht="15.75" hidden="1" x14ac:dyDescent="0.25">
      <c r="A48" s="15">
        <v>9</v>
      </c>
      <c r="B48" s="16" t="s">
        <v>54</v>
      </c>
      <c r="C48" s="39" t="s">
        <v>21</v>
      </c>
      <c r="D48" s="17" t="s">
        <v>42</v>
      </c>
      <c r="E48" s="17"/>
      <c r="F48" s="17" t="s">
        <v>19</v>
      </c>
      <c r="G48" s="18" t="s">
        <v>46</v>
      </c>
      <c r="H48" s="19"/>
      <c r="I48" s="20"/>
      <c r="J48" s="34"/>
      <c r="K48" s="21"/>
      <c r="L48" s="20"/>
      <c r="M48" s="20"/>
      <c r="N48" s="55" t="s">
        <v>29</v>
      </c>
      <c r="O48" s="56" t="s">
        <v>29</v>
      </c>
      <c r="P48" s="1"/>
      <c r="Q48" s="57"/>
      <c r="R48" s="61" t="s">
        <v>29</v>
      </c>
    </row>
    <row r="49" spans="1:18" ht="15.75" hidden="1" x14ac:dyDescent="0.25">
      <c r="A49" s="15">
        <v>10</v>
      </c>
      <c r="B49" s="16" t="s">
        <v>57</v>
      </c>
      <c r="C49" s="39"/>
      <c r="D49" s="17" t="s">
        <v>38</v>
      </c>
      <c r="E49" s="17"/>
      <c r="F49" s="17" t="s">
        <v>19</v>
      </c>
      <c r="G49" s="18" t="s">
        <v>46</v>
      </c>
      <c r="H49" s="19"/>
      <c r="I49" s="20"/>
      <c r="J49" s="34"/>
      <c r="K49" s="21"/>
      <c r="L49" s="20"/>
      <c r="M49" s="20"/>
      <c r="N49" s="55" t="s">
        <v>29</v>
      </c>
      <c r="O49" s="56" t="s">
        <v>29</v>
      </c>
      <c r="P49" s="1"/>
      <c r="Q49" s="57"/>
      <c r="R49" s="61" t="s">
        <v>29</v>
      </c>
    </row>
    <row r="50" spans="1:18" ht="15.75" hidden="1" x14ac:dyDescent="0.25">
      <c r="A50" s="15">
        <v>11</v>
      </c>
      <c r="B50" s="16" t="s">
        <v>58</v>
      </c>
      <c r="C50" s="39"/>
      <c r="D50" s="17" t="s">
        <v>39</v>
      </c>
      <c r="E50" s="17"/>
      <c r="F50" s="17" t="s">
        <v>19</v>
      </c>
      <c r="G50" s="18" t="s">
        <v>46</v>
      </c>
      <c r="H50" s="19"/>
      <c r="I50" s="20"/>
      <c r="J50" s="34"/>
      <c r="K50" s="21"/>
      <c r="L50" s="20"/>
      <c r="M50" s="20"/>
      <c r="N50" s="55" t="s">
        <v>29</v>
      </c>
      <c r="O50" s="56" t="s">
        <v>29</v>
      </c>
      <c r="P50" s="1"/>
      <c r="Q50" s="57"/>
      <c r="R50" s="61" t="s">
        <v>29</v>
      </c>
    </row>
    <row r="51" spans="1:18" ht="15.75" hidden="1" x14ac:dyDescent="0.25">
      <c r="A51" s="15">
        <v>12</v>
      </c>
      <c r="B51" s="16" t="s">
        <v>59</v>
      </c>
      <c r="C51" s="39"/>
      <c r="D51" s="17" t="s">
        <v>38</v>
      </c>
      <c r="E51" s="17"/>
      <c r="F51" s="17" t="s">
        <v>19</v>
      </c>
      <c r="G51" s="18" t="s">
        <v>46</v>
      </c>
      <c r="H51" s="19"/>
      <c r="I51" s="20"/>
      <c r="J51" s="34"/>
      <c r="K51" s="21"/>
      <c r="L51" s="20"/>
      <c r="M51" s="20"/>
      <c r="N51" s="55" t="s">
        <v>29</v>
      </c>
      <c r="O51" s="56" t="s">
        <v>29</v>
      </c>
      <c r="P51" s="1"/>
      <c r="Q51" s="57"/>
      <c r="R51" s="61" t="s">
        <v>29</v>
      </c>
    </row>
    <row r="52" spans="1:18" ht="15.75" hidden="1" x14ac:dyDescent="0.25">
      <c r="A52" s="15">
        <v>13</v>
      </c>
      <c r="B52" s="16" t="s">
        <v>61</v>
      </c>
      <c r="C52" s="39"/>
      <c r="D52" s="17" t="s">
        <v>39</v>
      </c>
      <c r="E52" s="17"/>
      <c r="F52" s="17" t="s">
        <v>19</v>
      </c>
      <c r="G52" s="18" t="s">
        <v>46</v>
      </c>
      <c r="H52" s="19"/>
      <c r="I52" s="20"/>
      <c r="J52" s="34"/>
      <c r="K52" s="21"/>
      <c r="L52" s="20"/>
      <c r="M52" s="20"/>
      <c r="N52" s="55" t="s">
        <v>29</v>
      </c>
      <c r="O52" s="56" t="s">
        <v>29</v>
      </c>
      <c r="P52" s="1"/>
      <c r="Q52" s="57"/>
      <c r="R52" s="61" t="s">
        <v>29</v>
      </c>
    </row>
    <row r="53" spans="1:18" ht="15.75" hidden="1" x14ac:dyDescent="0.25">
      <c r="A53" s="15">
        <v>14</v>
      </c>
      <c r="B53" s="16" t="s">
        <v>65</v>
      </c>
      <c r="C53" s="39"/>
      <c r="D53" s="17" t="s">
        <v>39</v>
      </c>
      <c r="E53" s="17"/>
      <c r="F53" s="17" t="s">
        <v>19</v>
      </c>
      <c r="G53" s="18" t="s">
        <v>46</v>
      </c>
      <c r="H53" s="19"/>
      <c r="I53" s="20"/>
      <c r="J53" s="34"/>
      <c r="K53" s="21"/>
      <c r="L53" s="20"/>
      <c r="M53" s="20"/>
      <c r="N53" s="55" t="s">
        <v>29</v>
      </c>
      <c r="O53" s="56" t="s">
        <v>29</v>
      </c>
      <c r="P53" s="1"/>
      <c r="Q53" s="57"/>
      <c r="R53" s="61" t="s">
        <v>29</v>
      </c>
    </row>
    <row r="54" spans="1:18" ht="15.75" hidden="1" x14ac:dyDescent="0.25">
      <c r="A54" s="15">
        <v>15</v>
      </c>
      <c r="B54" s="16" t="s">
        <v>68</v>
      </c>
      <c r="C54" s="39" t="s">
        <v>21</v>
      </c>
      <c r="D54" s="17" t="s">
        <v>85</v>
      </c>
      <c r="E54" s="17"/>
      <c r="F54" s="17" t="s">
        <v>26</v>
      </c>
      <c r="G54" s="18" t="s">
        <v>46</v>
      </c>
      <c r="H54" s="19"/>
      <c r="I54" s="20"/>
      <c r="J54" s="34"/>
      <c r="K54" s="21"/>
      <c r="L54" s="20"/>
      <c r="M54" s="20"/>
      <c r="N54" s="55" t="s">
        <v>29</v>
      </c>
      <c r="O54" s="56" t="s">
        <v>29</v>
      </c>
      <c r="P54" s="1"/>
      <c r="Q54" s="57"/>
      <c r="R54" s="61" t="s">
        <v>29</v>
      </c>
    </row>
    <row r="55" spans="1:18" ht="15.75" hidden="1" x14ac:dyDescent="0.25">
      <c r="A55" s="15">
        <v>16</v>
      </c>
      <c r="B55" s="16" t="s">
        <v>71</v>
      </c>
      <c r="C55" s="39"/>
      <c r="D55" s="17" t="s">
        <v>39</v>
      </c>
      <c r="E55" s="17"/>
      <c r="F55" s="17" t="s">
        <v>19</v>
      </c>
      <c r="G55" s="18" t="s">
        <v>46</v>
      </c>
      <c r="H55" s="19"/>
      <c r="I55" s="20"/>
      <c r="J55" s="34"/>
      <c r="K55" s="21"/>
      <c r="L55" s="20"/>
      <c r="M55" s="20"/>
      <c r="N55" s="55" t="s">
        <v>29</v>
      </c>
      <c r="O55" s="56" t="s">
        <v>29</v>
      </c>
      <c r="P55" s="1"/>
      <c r="Q55" s="57"/>
      <c r="R55" s="61" t="s">
        <v>29</v>
      </c>
    </row>
    <row r="56" spans="1:18" ht="15.75" hidden="1" x14ac:dyDescent="0.25">
      <c r="A56" s="15">
        <v>17</v>
      </c>
      <c r="B56" s="16" t="s">
        <v>72</v>
      </c>
      <c r="C56" s="39"/>
      <c r="D56" s="17" t="s">
        <v>39</v>
      </c>
      <c r="E56" s="17"/>
      <c r="F56" s="17" t="s">
        <v>19</v>
      </c>
      <c r="G56" s="18" t="s">
        <v>46</v>
      </c>
      <c r="H56" s="19"/>
      <c r="I56" s="20"/>
      <c r="J56" s="34"/>
      <c r="K56" s="21"/>
      <c r="L56" s="20"/>
      <c r="M56" s="20"/>
      <c r="N56" s="55" t="s">
        <v>29</v>
      </c>
      <c r="O56" s="56" t="s">
        <v>29</v>
      </c>
      <c r="P56" s="1"/>
      <c r="Q56" s="57"/>
      <c r="R56" s="61" t="s">
        <v>29</v>
      </c>
    </row>
    <row r="57" spans="1:18" ht="15.75" hidden="1" x14ac:dyDescent="0.25">
      <c r="A57" s="15">
        <v>18</v>
      </c>
      <c r="B57" s="16" t="s">
        <v>44</v>
      </c>
      <c r="C57" s="39"/>
      <c r="D57" s="17" t="s">
        <v>39</v>
      </c>
      <c r="E57" s="17"/>
      <c r="F57" s="17" t="s">
        <v>26</v>
      </c>
      <c r="G57" s="18" t="s">
        <v>46</v>
      </c>
      <c r="H57" s="19"/>
      <c r="I57" s="20"/>
      <c r="J57" s="34"/>
      <c r="K57" s="21"/>
      <c r="L57" s="20"/>
      <c r="M57" s="20"/>
      <c r="N57" s="55" t="s">
        <v>29</v>
      </c>
      <c r="O57" s="56" t="s">
        <v>29</v>
      </c>
      <c r="P57" s="1"/>
      <c r="Q57" s="57"/>
      <c r="R57" s="61" t="s">
        <v>29</v>
      </c>
    </row>
    <row r="58" spans="1:18" ht="15.75" hidden="1" x14ac:dyDescent="0.25">
      <c r="A58" s="15">
        <v>19</v>
      </c>
      <c r="B58" s="16" t="s">
        <v>78</v>
      </c>
      <c r="C58" s="39"/>
      <c r="D58" s="17" t="s">
        <v>38</v>
      </c>
      <c r="E58" s="17"/>
      <c r="F58" s="17" t="s">
        <v>26</v>
      </c>
      <c r="G58" s="18" t="s">
        <v>46</v>
      </c>
      <c r="H58" s="19"/>
      <c r="I58" s="20"/>
      <c r="J58" s="34"/>
      <c r="K58" s="21"/>
      <c r="L58" s="20"/>
      <c r="M58" s="20"/>
      <c r="N58" s="55" t="s">
        <v>29</v>
      </c>
      <c r="O58" s="56" t="s">
        <v>29</v>
      </c>
      <c r="P58" s="1"/>
      <c r="Q58" s="57"/>
      <c r="R58" s="61" t="s">
        <v>29</v>
      </c>
    </row>
    <row r="59" spans="1:18" ht="15.75" hidden="1" x14ac:dyDescent="0.25">
      <c r="A59" s="15">
        <v>20</v>
      </c>
      <c r="B59" s="16" t="s">
        <v>79</v>
      </c>
      <c r="C59" s="39"/>
      <c r="D59" s="17" t="s">
        <v>38</v>
      </c>
      <c r="E59" s="17"/>
      <c r="F59" s="17" t="s">
        <v>19</v>
      </c>
      <c r="G59" s="18" t="s">
        <v>46</v>
      </c>
      <c r="H59" s="19"/>
      <c r="I59" s="20"/>
      <c r="J59" s="34"/>
      <c r="K59" s="21"/>
      <c r="L59" s="20"/>
      <c r="M59" s="20"/>
      <c r="N59" s="55" t="s">
        <v>29</v>
      </c>
      <c r="O59" s="56" t="s">
        <v>29</v>
      </c>
      <c r="P59" s="1"/>
      <c r="Q59" s="57"/>
      <c r="R59" s="61" t="s">
        <v>29</v>
      </c>
    </row>
    <row r="60" spans="1:18" ht="15.75" hidden="1" x14ac:dyDescent="0.25">
      <c r="A60" s="15">
        <v>21</v>
      </c>
      <c r="B60" s="16" t="s">
        <v>80</v>
      </c>
      <c r="C60" s="39"/>
      <c r="D60" s="17" t="s">
        <v>38</v>
      </c>
      <c r="E60" s="17"/>
      <c r="F60" s="17" t="s">
        <v>19</v>
      </c>
      <c r="G60" s="18" t="s">
        <v>46</v>
      </c>
      <c r="H60" s="19"/>
      <c r="I60" s="20"/>
      <c r="J60" s="34"/>
      <c r="K60" s="21"/>
      <c r="L60" s="20"/>
      <c r="M60" s="20"/>
      <c r="N60" s="55" t="s">
        <v>29</v>
      </c>
      <c r="O60" s="56" t="s">
        <v>29</v>
      </c>
      <c r="P60" s="1"/>
      <c r="Q60" s="57"/>
      <c r="R60" s="61" t="s">
        <v>29</v>
      </c>
    </row>
    <row r="61" spans="1:18" ht="16.5" thickBot="1" x14ac:dyDescent="0.3">
      <c r="A61" s="22"/>
      <c r="B61" s="23"/>
      <c r="C61" s="40"/>
      <c r="D61" s="24"/>
      <c r="E61" s="24"/>
      <c r="F61" s="24"/>
      <c r="G61" s="25"/>
      <c r="H61" s="26"/>
      <c r="I61" s="27"/>
      <c r="J61" s="35"/>
      <c r="K61" s="28"/>
      <c r="L61" s="27"/>
      <c r="M61" s="27"/>
      <c r="N61" s="29"/>
      <c r="O61" s="52"/>
      <c r="P61" s="1"/>
      <c r="Q61" s="59"/>
      <c r="R61" s="60"/>
    </row>
  </sheetData>
  <sortState ref="B40:O60">
    <sortCondition descending="1" ref="J40:J60"/>
  </sortState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opLeftCell="A5" workbookViewId="0">
      <selection activeCell="W59" sqref="W59"/>
    </sheetView>
  </sheetViews>
  <sheetFormatPr defaultRowHeight="12.75" x14ac:dyDescent="0.2"/>
  <cols>
    <col min="1" max="1" width="10.83203125" customWidth="1"/>
    <col min="2" max="2" width="30.6640625" customWidth="1"/>
    <col min="3" max="3" width="8" customWidth="1"/>
    <col min="4" max="4" width="13.33203125" customWidth="1"/>
    <col min="5" max="5" width="8.5" customWidth="1"/>
    <col min="6" max="6" width="9.5" customWidth="1"/>
    <col min="7" max="7" width="24.1640625" customWidth="1"/>
    <col min="8" max="9" width="6.5" hidden="1" customWidth="1"/>
    <col min="10" max="10" width="8.1640625" customWidth="1"/>
    <col min="11" max="13" width="7.1640625" customWidth="1"/>
    <col min="14" max="14" width="14.83203125" hidden="1" customWidth="1"/>
    <col min="15" max="15" width="12.5" hidden="1" customWidth="1"/>
    <col min="16" max="16" width="2.6640625" hidden="1" customWidth="1"/>
    <col min="17" max="18" width="9.33203125" hidden="1" customWidth="1"/>
  </cols>
  <sheetData>
    <row r="1" spans="1:18" ht="15.75" x14ac:dyDescent="0.25">
      <c r="A1" s="53" t="s">
        <v>88</v>
      </c>
      <c r="B1" s="1"/>
      <c r="C1" s="1"/>
      <c r="D1" s="1"/>
      <c r="E1" s="2"/>
      <c r="F1" s="2"/>
      <c r="G1" s="1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1:18" ht="6" customHeight="1" x14ac:dyDescent="0.3">
      <c r="A2" s="38"/>
      <c r="B2" s="1"/>
      <c r="C2" s="1"/>
      <c r="D2" s="1"/>
      <c r="E2" s="2"/>
      <c r="F2" s="2"/>
      <c r="G2" s="1"/>
      <c r="H2" s="3"/>
      <c r="I2" s="3"/>
      <c r="J2" s="3"/>
      <c r="K2" s="3"/>
      <c r="L2" s="3"/>
      <c r="M2" s="3"/>
      <c r="N2" s="3"/>
      <c r="O2" s="3"/>
      <c r="P2" s="1"/>
      <c r="Q2" s="1"/>
      <c r="R2" s="1"/>
    </row>
    <row r="3" spans="1:18" ht="15.75" x14ac:dyDescent="0.25">
      <c r="A3" s="1" t="s">
        <v>15</v>
      </c>
      <c r="B3" s="1" t="s">
        <v>46</v>
      </c>
      <c r="C3" s="1"/>
      <c r="D3" s="1"/>
      <c r="E3" s="2"/>
      <c r="F3" s="2"/>
      <c r="G3" s="1"/>
      <c r="H3" s="3"/>
      <c r="I3" s="3"/>
      <c r="J3" s="3"/>
      <c r="K3" s="3"/>
      <c r="L3" s="3"/>
      <c r="M3" s="3"/>
      <c r="N3" s="3"/>
      <c r="O3" s="3"/>
      <c r="P3" s="1"/>
      <c r="Q3" s="1"/>
      <c r="R3" s="1"/>
    </row>
    <row r="4" spans="1:18" ht="20.25" x14ac:dyDescent="0.3">
      <c r="A4" s="1" t="s">
        <v>12</v>
      </c>
      <c r="B4" s="4">
        <v>43505</v>
      </c>
      <c r="C4" s="4"/>
      <c r="D4" s="4"/>
      <c r="E4" s="2"/>
      <c r="F4" s="54" t="s">
        <v>45</v>
      </c>
      <c r="G4" s="1"/>
      <c r="H4" s="3"/>
      <c r="I4" s="3"/>
      <c r="J4" s="3"/>
      <c r="K4" s="3"/>
      <c r="L4" s="3"/>
      <c r="M4" s="3"/>
      <c r="N4" s="3"/>
      <c r="O4" s="3"/>
      <c r="P4" s="1"/>
      <c r="Q4" s="1"/>
      <c r="R4" s="1"/>
    </row>
    <row r="5" spans="1:18" ht="16.5" thickBot="1" x14ac:dyDescent="0.3">
      <c r="A5" s="1"/>
      <c r="B5" s="1"/>
      <c r="C5" s="1"/>
      <c r="D5" s="1"/>
      <c r="E5" s="2"/>
      <c r="F5" s="2"/>
      <c r="G5" s="1"/>
      <c r="H5" s="3"/>
      <c r="I5" s="3"/>
      <c r="J5" s="3"/>
      <c r="K5" s="3"/>
      <c r="L5" s="3"/>
      <c r="M5" s="3"/>
      <c r="N5" s="3"/>
      <c r="O5" s="3"/>
      <c r="P5" s="1"/>
      <c r="Q5" s="1"/>
      <c r="R5" s="1"/>
    </row>
    <row r="6" spans="1:18" ht="16.5" thickBot="1" x14ac:dyDescent="0.3">
      <c r="A6" s="1"/>
      <c r="B6" s="1"/>
      <c r="C6" s="1"/>
      <c r="D6" s="1"/>
      <c r="E6" s="2"/>
      <c r="F6" s="2"/>
      <c r="G6" s="1"/>
      <c r="H6" s="9" t="s">
        <v>5</v>
      </c>
      <c r="I6" s="10"/>
      <c r="J6" s="3"/>
      <c r="K6" s="3"/>
      <c r="L6" s="3"/>
      <c r="M6" s="3"/>
      <c r="N6" s="3"/>
      <c r="O6" s="3"/>
      <c r="P6" s="1"/>
      <c r="Q6" s="1"/>
      <c r="R6" s="1"/>
    </row>
    <row r="7" spans="1:18" ht="32.25" thickBot="1" x14ac:dyDescent="0.3">
      <c r="A7" s="14" t="s">
        <v>0</v>
      </c>
      <c r="B7" s="5" t="s">
        <v>1</v>
      </c>
      <c r="C7" s="6" t="s">
        <v>20</v>
      </c>
      <c r="D7" s="6" t="s">
        <v>37</v>
      </c>
      <c r="E7" s="6" t="s">
        <v>2</v>
      </c>
      <c r="F7" s="6" t="s">
        <v>3</v>
      </c>
      <c r="G7" s="11" t="s">
        <v>4</v>
      </c>
      <c r="H7" s="13" t="s">
        <v>6</v>
      </c>
      <c r="I7" s="8" t="s">
        <v>7</v>
      </c>
      <c r="J7" s="33" t="s">
        <v>8</v>
      </c>
      <c r="K7" s="12" t="s">
        <v>10</v>
      </c>
      <c r="L7" s="7" t="s">
        <v>22</v>
      </c>
      <c r="M7" s="7" t="s">
        <v>23</v>
      </c>
      <c r="N7" s="7" t="s">
        <v>9</v>
      </c>
      <c r="O7" s="30" t="s">
        <v>11</v>
      </c>
      <c r="P7" s="1"/>
      <c r="Q7" s="36" t="s">
        <v>13</v>
      </c>
      <c r="R7" s="37" t="s">
        <v>14</v>
      </c>
    </row>
    <row r="8" spans="1:18" ht="15.75" x14ac:dyDescent="0.25">
      <c r="A8" s="15">
        <v>1</v>
      </c>
      <c r="B8" s="86" t="s">
        <v>81</v>
      </c>
      <c r="C8" s="87"/>
      <c r="D8" s="88" t="s">
        <v>38</v>
      </c>
      <c r="E8" s="88">
        <v>24</v>
      </c>
      <c r="F8" s="88" t="s">
        <v>19</v>
      </c>
      <c r="G8" s="89" t="s">
        <v>46</v>
      </c>
      <c r="H8" s="19"/>
      <c r="I8" s="20"/>
      <c r="J8" s="34">
        <v>558</v>
      </c>
      <c r="K8" s="21">
        <v>60</v>
      </c>
      <c r="L8" s="20">
        <v>28</v>
      </c>
      <c r="M8" s="20"/>
      <c r="N8" s="20">
        <v>864</v>
      </c>
      <c r="O8" s="31">
        <f t="shared" ref="O8:O18" si="0">N8+J8</f>
        <v>1422</v>
      </c>
      <c r="P8" s="1"/>
      <c r="Q8" s="57"/>
      <c r="R8" s="62">
        <f t="shared" ref="R8:R18" si="1">IF(E8&gt;Q8,ROUNDUP(AVERAGE(Q8,E8),0),E8)</f>
        <v>24</v>
      </c>
    </row>
    <row r="9" spans="1:18" ht="15.75" x14ac:dyDescent="0.25">
      <c r="A9" s="15">
        <v>2</v>
      </c>
      <c r="B9" s="86" t="s">
        <v>35</v>
      </c>
      <c r="C9" s="87"/>
      <c r="D9" s="88" t="s">
        <v>39</v>
      </c>
      <c r="E9" s="88">
        <v>32</v>
      </c>
      <c r="F9" s="88" t="s">
        <v>19</v>
      </c>
      <c r="G9" s="89" t="s">
        <v>46</v>
      </c>
      <c r="H9" s="19"/>
      <c r="I9" s="20"/>
      <c r="J9" s="34">
        <v>548</v>
      </c>
      <c r="K9" s="21">
        <v>60</v>
      </c>
      <c r="L9" s="20">
        <v>26</v>
      </c>
      <c r="M9" s="20"/>
      <c r="N9" s="20">
        <v>883</v>
      </c>
      <c r="O9" s="31">
        <f t="shared" si="0"/>
        <v>1431</v>
      </c>
      <c r="P9" s="1"/>
      <c r="Q9" s="57"/>
      <c r="R9" s="61">
        <f t="shared" si="1"/>
        <v>32</v>
      </c>
    </row>
    <row r="10" spans="1:18" ht="15.75" x14ac:dyDescent="0.25">
      <c r="A10" s="15">
        <v>3</v>
      </c>
      <c r="B10" s="86" t="s">
        <v>69</v>
      </c>
      <c r="C10" s="87"/>
      <c r="D10" s="88" t="s">
        <v>39</v>
      </c>
      <c r="E10" s="88">
        <v>38</v>
      </c>
      <c r="F10" s="88" t="s">
        <v>19</v>
      </c>
      <c r="G10" s="89" t="s">
        <v>46</v>
      </c>
      <c r="H10" s="19"/>
      <c r="I10" s="20"/>
      <c r="J10" s="34">
        <v>547</v>
      </c>
      <c r="K10" s="21">
        <v>60</v>
      </c>
      <c r="L10" s="20">
        <v>20</v>
      </c>
      <c r="M10" s="20"/>
      <c r="N10" s="20">
        <v>902</v>
      </c>
      <c r="O10" s="31">
        <f t="shared" si="0"/>
        <v>1449</v>
      </c>
      <c r="P10" s="1"/>
      <c r="Q10" s="57"/>
      <c r="R10" s="61">
        <f t="shared" si="1"/>
        <v>38</v>
      </c>
    </row>
    <row r="11" spans="1:18" ht="15.75" x14ac:dyDescent="0.25">
      <c r="A11" s="15">
        <v>4</v>
      </c>
      <c r="B11" s="90" t="s">
        <v>17</v>
      </c>
      <c r="C11" s="91"/>
      <c r="D11" s="92" t="s">
        <v>39</v>
      </c>
      <c r="E11" s="92">
        <v>33</v>
      </c>
      <c r="F11" s="92" t="s">
        <v>19</v>
      </c>
      <c r="G11" s="93" t="s">
        <v>46</v>
      </c>
      <c r="H11" s="19"/>
      <c r="I11" s="20"/>
      <c r="J11" s="34">
        <v>541</v>
      </c>
      <c r="K11" s="21">
        <v>59</v>
      </c>
      <c r="L11" s="20">
        <v>22</v>
      </c>
      <c r="M11" s="20"/>
      <c r="N11" s="20">
        <v>886</v>
      </c>
      <c r="O11" s="31">
        <f t="shared" si="0"/>
        <v>1427</v>
      </c>
      <c r="P11" s="1"/>
      <c r="Q11" s="57"/>
      <c r="R11" s="58">
        <f t="shared" si="1"/>
        <v>33</v>
      </c>
    </row>
    <row r="12" spans="1:18" ht="15.75" x14ac:dyDescent="0.25">
      <c r="A12" s="15">
        <v>5</v>
      </c>
      <c r="B12" s="90" t="s">
        <v>27</v>
      </c>
      <c r="C12" s="91"/>
      <c r="D12" s="92" t="s">
        <v>38</v>
      </c>
      <c r="E12" s="92">
        <v>34</v>
      </c>
      <c r="F12" s="92" t="s">
        <v>19</v>
      </c>
      <c r="G12" s="93" t="s">
        <v>46</v>
      </c>
      <c r="H12" s="19"/>
      <c r="I12" s="20"/>
      <c r="J12" s="34">
        <v>540</v>
      </c>
      <c r="K12" s="21">
        <v>60</v>
      </c>
      <c r="L12" s="20">
        <v>19</v>
      </c>
      <c r="M12" s="20"/>
      <c r="N12" s="20">
        <v>889</v>
      </c>
      <c r="O12" s="31">
        <f t="shared" si="0"/>
        <v>1429</v>
      </c>
      <c r="P12" s="1"/>
      <c r="Q12" s="57"/>
      <c r="R12" s="58">
        <f t="shared" si="1"/>
        <v>34</v>
      </c>
    </row>
    <row r="13" spans="1:18" ht="15.75" x14ac:dyDescent="0.25">
      <c r="A13" s="15">
        <v>6</v>
      </c>
      <c r="B13" s="90" t="s">
        <v>28</v>
      </c>
      <c r="C13" s="91"/>
      <c r="D13" s="92" t="s">
        <v>39</v>
      </c>
      <c r="E13" s="92">
        <v>40</v>
      </c>
      <c r="F13" s="92" t="s">
        <v>19</v>
      </c>
      <c r="G13" s="93" t="s">
        <v>46</v>
      </c>
      <c r="H13" s="19"/>
      <c r="I13" s="20"/>
      <c r="J13" s="34">
        <v>534</v>
      </c>
      <c r="K13" s="21">
        <v>60</v>
      </c>
      <c r="L13" s="20">
        <v>19</v>
      </c>
      <c r="M13" s="20"/>
      <c r="N13" s="20">
        <v>910</v>
      </c>
      <c r="O13" s="31">
        <f t="shared" si="0"/>
        <v>1444</v>
      </c>
      <c r="P13" s="1"/>
      <c r="Q13" s="57"/>
      <c r="R13" s="61">
        <f t="shared" si="1"/>
        <v>40</v>
      </c>
    </row>
    <row r="14" spans="1:18" ht="15.75" x14ac:dyDescent="0.25">
      <c r="A14" s="15">
        <v>7</v>
      </c>
      <c r="B14" s="16" t="s">
        <v>34</v>
      </c>
      <c r="C14" s="39"/>
      <c r="D14" s="17" t="s">
        <v>39</v>
      </c>
      <c r="E14" s="17">
        <v>47</v>
      </c>
      <c r="F14" s="17" t="s">
        <v>19</v>
      </c>
      <c r="G14" s="18" t="s">
        <v>46</v>
      </c>
      <c r="H14" s="19"/>
      <c r="I14" s="20"/>
      <c r="J14" s="34">
        <v>512</v>
      </c>
      <c r="K14" s="21">
        <v>60</v>
      </c>
      <c r="L14" s="20">
        <v>9</v>
      </c>
      <c r="M14" s="20"/>
      <c r="N14" s="20">
        <v>940</v>
      </c>
      <c r="O14" s="31">
        <f t="shared" si="0"/>
        <v>1452</v>
      </c>
      <c r="P14" s="1"/>
      <c r="Q14" s="57"/>
      <c r="R14" s="61">
        <f t="shared" si="1"/>
        <v>47</v>
      </c>
    </row>
    <row r="15" spans="1:18" ht="15.75" x14ac:dyDescent="0.25">
      <c r="A15" s="15">
        <v>8</v>
      </c>
      <c r="B15" s="16" t="s">
        <v>50</v>
      </c>
      <c r="C15" s="39"/>
      <c r="D15" s="17" t="s">
        <v>38</v>
      </c>
      <c r="E15" s="17">
        <v>47</v>
      </c>
      <c r="F15" s="17" t="s">
        <v>19</v>
      </c>
      <c r="G15" s="18" t="s">
        <v>46</v>
      </c>
      <c r="H15" s="19"/>
      <c r="I15" s="20"/>
      <c r="J15" s="34">
        <v>510</v>
      </c>
      <c r="K15" s="21">
        <v>60</v>
      </c>
      <c r="L15" s="20">
        <v>7</v>
      </c>
      <c r="M15" s="20"/>
      <c r="N15" s="20">
        <v>940</v>
      </c>
      <c r="O15" s="31">
        <f t="shared" si="0"/>
        <v>1450</v>
      </c>
      <c r="P15" s="1"/>
      <c r="Q15" s="57"/>
      <c r="R15" s="61">
        <f t="shared" si="1"/>
        <v>47</v>
      </c>
    </row>
    <row r="16" spans="1:18" ht="15.75" x14ac:dyDescent="0.25">
      <c r="A16" s="15">
        <v>9</v>
      </c>
      <c r="B16" s="16" t="s">
        <v>16</v>
      </c>
      <c r="C16" s="39"/>
      <c r="D16" s="17" t="s">
        <v>39</v>
      </c>
      <c r="E16" s="17">
        <v>41</v>
      </c>
      <c r="F16" s="17" t="s">
        <v>19</v>
      </c>
      <c r="G16" s="18" t="s">
        <v>46</v>
      </c>
      <c r="H16" s="19"/>
      <c r="I16" s="20"/>
      <c r="J16" s="34">
        <v>510</v>
      </c>
      <c r="K16" s="21">
        <v>60</v>
      </c>
      <c r="L16" s="20">
        <v>11</v>
      </c>
      <c r="M16" s="20"/>
      <c r="N16" s="20">
        <v>913</v>
      </c>
      <c r="O16" s="31">
        <f t="shared" si="0"/>
        <v>1423</v>
      </c>
      <c r="P16" s="1"/>
      <c r="Q16" s="57"/>
      <c r="R16" s="58">
        <f t="shared" si="1"/>
        <v>41</v>
      </c>
    </row>
    <row r="17" spans="1:18" ht="15.75" x14ac:dyDescent="0.25">
      <c r="A17" s="15">
        <v>10</v>
      </c>
      <c r="B17" s="82" t="s">
        <v>30</v>
      </c>
      <c r="C17" s="83" t="s">
        <v>21</v>
      </c>
      <c r="D17" s="84" t="s">
        <v>41</v>
      </c>
      <c r="E17" s="84">
        <v>49</v>
      </c>
      <c r="F17" s="84" t="s">
        <v>19</v>
      </c>
      <c r="G17" s="85" t="s">
        <v>46</v>
      </c>
      <c r="H17" s="19"/>
      <c r="I17" s="20"/>
      <c r="J17" s="34">
        <v>470</v>
      </c>
      <c r="K17" s="21">
        <v>60</v>
      </c>
      <c r="L17" s="20">
        <v>6</v>
      </c>
      <c r="M17" s="20"/>
      <c r="N17" s="20">
        <v>950</v>
      </c>
      <c r="O17" s="31">
        <f t="shared" si="0"/>
        <v>1420</v>
      </c>
      <c r="P17" s="1"/>
      <c r="Q17" s="57"/>
      <c r="R17" s="58">
        <f t="shared" si="1"/>
        <v>49</v>
      </c>
    </row>
    <row r="18" spans="1:18" ht="15.75" x14ac:dyDescent="0.25">
      <c r="A18" s="15">
        <v>11</v>
      </c>
      <c r="B18" s="16" t="s">
        <v>56</v>
      </c>
      <c r="C18" s="39"/>
      <c r="D18" s="17" t="s">
        <v>39</v>
      </c>
      <c r="E18" s="17">
        <v>41</v>
      </c>
      <c r="F18" s="17" t="s">
        <v>26</v>
      </c>
      <c r="G18" s="18" t="s">
        <v>46</v>
      </c>
      <c r="H18" s="19"/>
      <c r="I18" s="20"/>
      <c r="J18" s="34">
        <v>464</v>
      </c>
      <c r="K18" s="21">
        <v>59</v>
      </c>
      <c r="L18" s="20">
        <v>4</v>
      </c>
      <c r="M18" s="20"/>
      <c r="N18" s="20">
        <v>923</v>
      </c>
      <c r="O18" s="31">
        <f t="shared" si="0"/>
        <v>1387</v>
      </c>
      <c r="P18" s="1"/>
      <c r="Q18" s="57"/>
      <c r="R18" s="58">
        <f t="shared" si="1"/>
        <v>41</v>
      </c>
    </row>
    <row r="19" spans="1:18" ht="15.75" x14ac:dyDescent="0.25">
      <c r="A19" s="15">
        <v>12</v>
      </c>
      <c r="B19" s="16" t="s">
        <v>82</v>
      </c>
      <c r="C19" s="39"/>
      <c r="D19" s="17" t="s">
        <v>39</v>
      </c>
      <c r="E19" s="17"/>
      <c r="F19" s="17" t="s">
        <v>19</v>
      </c>
      <c r="G19" s="18" t="s">
        <v>46</v>
      </c>
      <c r="H19" s="19"/>
      <c r="I19" s="20"/>
      <c r="J19" s="34">
        <v>458</v>
      </c>
      <c r="K19" s="21">
        <v>58</v>
      </c>
      <c r="L19" s="20">
        <v>5</v>
      </c>
      <c r="M19" s="20"/>
      <c r="N19" s="55" t="s">
        <v>29</v>
      </c>
      <c r="O19" s="56" t="s">
        <v>29</v>
      </c>
      <c r="P19" s="1"/>
      <c r="Q19" s="57"/>
      <c r="R19" s="61" t="s">
        <v>29</v>
      </c>
    </row>
    <row r="20" spans="1:18" ht="15.75" x14ac:dyDescent="0.25">
      <c r="A20" s="15">
        <v>13</v>
      </c>
      <c r="B20" s="82" t="s">
        <v>63</v>
      </c>
      <c r="C20" s="83" t="s">
        <v>21</v>
      </c>
      <c r="D20" s="84" t="s">
        <v>84</v>
      </c>
      <c r="E20" s="84">
        <v>47</v>
      </c>
      <c r="F20" s="84" t="s">
        <v>19</v>
      </c>
      <c r="G20" s="85" t="s">
        <v>46</v>
      </c>
      <c r="H20" s="19"/>
      <c r="I20" s="20"/>
      <c r="J20" s="34">
        <v>453</v>
      </c>
      <c r="K20" s="21">
        <v>60</v>
      </c>
      <c r="L20" s="20">
        <v>3</v>
      </c>
      <c r="M20" s="20"/>
      <c r="N20" s="20">
        <v>940</v>
      </c>
      <c r="O20" s="31">
        <f>N20+J20</f>
        <v>1393</v>
      </c>
      <c r="P20" s="1"/>
      <c r="Q20" s="57"/>
      <c r="R20" s="58">
        <f>IF(E20&gt;Q20,ROUNDUP(AVERAGE(Q20,E20),0),E20)</f>
        <v>47</v>
      </c>
    </row>
    <row r="21" spans="1:18" ht="15.75" x14ac:dyDescent="0.25">
      <c r="A21" s="15">
        <v>14</v>
      </c>
      <c r="B21" s="16" t="s">
        <v>60</v>
      </c>
      <c r="C21" s="39"/>
      <c r="D21" s="17" t="s">
        <v>39</v>
      </c>
      <c r="E21" s="17"/>
      <c r="F21" s="17" t="s">
        <v>19</v>
      </c>
      <c r="G21" s="18" t="s">
        <v>46</v>
      </c>
      <c r="H21" s="19"/>
      <c r="I21" s="20"/>
      <c r="J21" s="34">
        <v>447</v>
      </c>
      <c r="K21" s="21">
        <v>59</v>
      </c>
      <c r="L21" s="20">
        <v>5</v>
      </c>
      <c r="M21" s="20"/>
      <c r="N21" s="55" t="s">
        <v>29</v>
      </c>
      <c r="O21" s="56" t="s">
        <v>29</v>
      </c>
      <c r="P21" s="1"/>
      <c r="Q21" s="57"/>
      <c r="R21" s="61" t="s">
        <v>29</v>
      </c>
    </row>
    <row r="22" spans="1:18" ht="15.75" x14ac:dyDescent="0.25">
      <c r="A22" s="15">
        <v>15</v>
      </c>
      <c r="B22" s="16" t="s">
        <v>18</v>
      </c>
      <c r="C22" s="39"/>
      <c r="D22" s="17" t="s">
        <v>38</v>
      </c>
      <c r="E22" s="17">
        <v>52</v>
      </c>
      <c r="F22" s="17" t="s">
        <v>19</v>
      </c>
      <c r="G22" s="18" t="s">
        <v>46</v>
      </c>
      <c r="H22" s="19"/>
      <c r="I22" s="20"/>
      <c r="J22" s="34">
        <v>440</v>
      </c>
      <c r="K22" s="21">
        <v>60</v>
      </c>
      <c r="L22" s="20">
        <v>5</v>
      </c>
      <c r="M22" s="20"/>
      <c r="N22" s="20">
        <v>967</v>
      </c>
      <c r="O22" s="31">
        <f t="shared" ref="O22:O27" si="2">N22+J22</f>
        <v>1407</v>
      </c>
      <c r="P22" s="1"/>
      <c r="Q22" s="57"/>
      <c r="R22" s="58">
        <f t="shared" ref="R22:R27" si="3">IF(E22&gt;Q22,ROUNDUP(AVERAGE(Q22,E22),0),E22)</f>
        <v>52</v>
      </c>
    </row>
    <row r="23" spans="1:18" ht="15.75" x14ac:dyDescent="0.25">
      <c r="A23" s="15">
        <v>16</v>
      </c>
      <c r="B23" s="16" t="s">
        <v>55</v>
      </c>
      <c r="C23" s="39"/>
      <c r="D23" s="17" t="s">
        <v>39</v>
      </c>
      <c r="E23" s="17">
        <v>54</v>
      </c>
      <c r="F23" s="17" t="s">
        <v>19</v>
      </c>
      <c r="G23" s="18" t="s">
        <v>46</v>
      </c>
      <c r="H23" s="19"/>
      <c r="I23" s="20"/>
      <c r="J23" s="34">
        <v>436</v>
      </c>
      <c r="K23" s="21">
        <v>59</v>
      </c>
      <c r="L23" s="20">
        <v>4</v>
      </c>
      <c r="M23" s="20"/>
      <c r="N23" s="20">
        <v>980</v>
      </c>
      <c r="O23" s="31">
        <f t="shared" si="2"/>
        <v>1416</v>
      </c>
      <c r="P23" s="1"/>
      <c r="Q23" s="57"/>
      <c r="R23" s="58">
        <f t="shared" si="3"/>
        <v>54</v>
      </c>
    </row>
    <row r="24" spans="1:18" ht="15.75" x14ac:dyDescent="0.25">
      <c r="A24" s="15">
        <v>17</v>
      </c>
      <c r="B24" s="16" t="s">
        <v>25</v>
      </c>
      <c r="C24" s="39"/>
      <c r="D24" s="17" t="s">
        <v>39</v>
      </c>
      <c r="E24" s="17">
        <v>56</v>
      </c>
      <c r="F24" s="17" t="s">
        <v>19</v>
      </c>
      <c r="G24" s="18" t="s">
        <v>46</v>
      </c>
      <c r="H24" s="19"/>
      <c r="I24" s="20"/>
      <c r="J24" s="34">
        <v>434</v>
      </c>
      <c r="K24" s="21">
        <v>59</v>
      </c>
      <c r="L24" s="20">
        <v>6</v>
      </c>
      <c r="M24" s="20"/>
      <c r="N24" s="20">
        <v>994</v>
      </c>
      <c r="O24" s="31">
        <f t="shared" si="2"/>
        <v>1428</v>
      </c>
      <c r="P24" s="1"/>
      <c r="Q24" s="57"/>
      <c r="R24" s="61">
        <f t="shared" si="3"/>
        <v>56</v>
      </c>
    </row>
    <row r="25" spans="1:18" ht="15.75" x14ac:dyDescent="0.25">
      <c r="A25" s="15">
        <v>18</v>
      </c>
      <c r="B25" s="82" t="s">
        <v>24</v>
      </c>
      <c r="C25" s="83" t="s">
        <v>21</v>
      </c>
      <c r="D25" s="84" t="s">
        <v>40</v>
      </c>
      <c r="E25" s="84">
        <v>48</v>
      </c>
      <c r="F25" s="84" t="s">
        <v>19</v>
      </c>
      <c r="G25" s="85" t="s">
        <v>46</v>
      </c>
      <c r="H25" s="19"/>
      <c r="I25" s="20"/>
      <c r="J25" s="34">
        <v>426</v>
      </c>
      <c r="K25" s="21">
        <v>60</v>
      </c>
      <c r="L25" s="20">
        <v>4</v>
      </c>
      <c r="M25" s="20"/>
      <c r="N25" s="20">
        <v>945</v>
      </c>
      <c r="O25" s="31">
        <f t="shared" si="2"/>
        <v>1371</v>
      </c>
      <c r="P25" s="1"/>
      <c r="Q25" s="57"/>
      <c r="R25" s="58">
        <f t="shared" si="3"/>
        <v>48</v>
      </c>
    </row>
    <row r="26" spans="1:18" ht="15.75" x14ac:dyDescent="0.25">
      <c r="A26" s="15">
        <v>19</v>
      </c>
      <c r="B26" s="16" t="s">
        <v>31</v>
      </c>
      <c r="C26" s="39" t="s">
        <v>21</v>
      </c>
      <c r="D26" s="17" t="s">
        <v>42</v>
      </c>
      <c r="E26" s="17">
        <v>59</v>
      </c>
      <c r="F26" s="17" t="s">
        <v>19</v>
      </c>
      <c r="G26" s="18" t="s">
        <v>46</v>
      </c>
      <c r="H26" s="19"/>
      <c r="I26" s="20"/>
      <c r="J26" s="34">
        <v>417</v>
      </c>
      <c r="K26" s="21">
        <v>60</v>
      </c>
      <c r="L26" s="20">
        <v>4</v>
      </c>
      <c r="M26" s="20"/>
      <c r="N26" s="20">
        <v>1016</v>
      </c>
      <c r="O26" s="31">
        <f t="shared" si="2"/>
        <v>1433</v>
      </c>
      <c r="P26" s="1"/>
      <c r="Q26" s="57"/>
      <c r="R26" s="61">
        <f t="shared" si="3"/>
        <v>59</v>
      </c>
    </row>
    <row r="27" spans="1:18" ht="15.75" x14ac:dyDescent="0.25">
      <c r="A27" s="15">
        <v>20</v>
      </c>
      <c r="B27" s="16" t="s">
        <v>75</v>
      </c>
      <c r="C27" s="39" t="s">
        <v>21</v>
      </c>
      <c r="D27" s="17" t="s">
        <v>86</v>
      </c>
      <c r="E27" s="17">
        <v>66</v>
      </c>
      <c r="F27" s="17" t="s">
        <v>19</v>
      </c>
      <c r="G27" s="18" t="s">
        <v>46</v>
      </c>
      <c r="H27" s="19"/>
      <c r="I27" s="20"/>
      <c r="J27" s="34">
        <v>391</v>
      </c>
      <c r="K27" s="21">
        <v>59</v>
      </c>
      <c r="L27" s="20">
        <v>5</v>
      </c>
      <c r="M27" s="20"/>
      <c r="N27" s="20">
        <v>1080</v>
      </c>
      <c r="O27" s="31">
        <f t="shared" si="2"/>
        <v>1471</v>
      </c>
      <c r="P27" s="1"/>
      <c r="Q27" s="57"/>
      <c r="R27" s="61">
        <f t="shared" si="3"/>
        <v>66</v>
      </c>
    </row>
    <row r="28" spans="1:18" ht="15.75" x14ac:dyDescent="0.25">
      <c r="A28" s="15">
        <v>21</v>
      </c>
      <c r="B28" s="16" t="s">
        <v>74</v>
      </c>
      <c r="C28" s="39"/>
      <c r="D28" s="17" t="s">
        <v>38</v>
      </c>
      <c r="E28" s="17"/>
      <c r="F28" s="17" t="s">
        <v>19</v>
      </c>
      <c r="G28" s="18" t="s">
        <v>46</v>
      </c>
      <c r="H28" s="19"/>
      <c r="I28" s="20"/>
      <c r="J28" s="34">
        <v>294</v>
      </c>
      <c r="K28" s="21">
        <v>51</v>
      </c>
      <c r="L28" s="20">
        <v>0</v>
      </c>
      <c r="M28" s="20"/>
      <c r="N28" s="55" t="s">
        <v>29</v>
      </c>
      <c r="O28" s="56" t="s">
        <v>29</v>
      </c>
      <c r="P28" s="1"/>
      <c r="Q28" s="57"/>
      <c r="R28" s="61" t="s">
        <v>29</v>
      </c>
    </row>
    <row r="29" spans="1:18" ht="15.75" x14ac:dyDescent="0.25">
      <c r="A29" s="15">
        <v>22</v>
      </c>
      <c r="B29" s="16" t="s">
        <v>70</v>
      </c>
      <c r="C29" s="39"/>
      <c r="D29" s="17" t="s">
        <v>38</v>
      </c>
      <c r="E29" s="17">
        <v>73</v>
      </c>
      <c r="F29" s="17" t="s">
        <v>36</v>
      </c>
      <c r="G29" s="18" t="s">
        <v>46</v>
      </c>
      <c r="H29" s="19"/>
      <c r="I29" s="20"/>
      <c r="J29" s="34">
        <v>177</v>
      </c>
      <c r="K29" s="21">
        <v>36</v>
      </c>
      <c r="L29" s="20">
        <v>0</v>
      </c>
      <c r="M29" s="20"/>
      <c r="N29" s="20">
        <v>1160</v>
      </c>
      <c r="O29" s="31">
        <f t="shared" ref="O29:O40" si="4">N29+J29</f>
        <v>1337</v>
      </c>
      <c r="P29" s="1"/>
      <c r="Q29" s="57"/>
      <c r="R29" s="58">
        <f t="shared" ref="R29:R40" si="5">IF(E29&gt;Q29,ROUNDUP(AVERAGE(Q29,E29),0),E29)</f>
        <v>73</v>
      </c>
    </row>
    <row r="30" spans="1:18" ht="15.75" hidden="1" x14ac:dyDescent="0.25">
      <c r="A30" s="15">
        <v>23</v>
      </c>
      <c r="B30" s="16" t="s">
        <v>66</v>
      </c>
      <c r="C30" s="39"/>
      <c r="D30" s="17" t="s">
        <v>39</v>
      </c>
      <c r="E30" s="17">
        <v>71</v>
      </c>
      <c r="F30" s="17" t="s">
        <v>36</v>
      </c>
      <c r="G30" s="18" t="s">
        <v>46</v>
      </c>
      <c r="H30" s="19"/>
      <c r="I30" s="20"/>
      <c r="J30" s="34"/>
      <c r="K30" s="21"/>
      <c r="L30" s="20"/>
      <c r="M30" s="20"/>
      <c r="N30" s="20">
        <v>1136</v>
      </c>
      <c r="O30" s="31">
        <f t="shared" si="4"/>
        <v>1136</v>
      </c>
      <c r="P30" s="1"/>
      <c r="Q30" s="57"/>
      <c r="R30" s="58">
        <f t="shared" si="5"/>
        <v>71</v>
      </c>
    </row>
    <row r="31" spans="1:18" ht="15.75" hidden="1" x14ac:dyDescent="0.25">
      <c r="A31" s="15">
        <v>24</v>
      </c>
      <c r="B31" s="16" t="s">
        <v>32</v>
      </c>
      <c r="C31" s="39"/>
      <c r="D31" s="17" t="s">
        <v>39</v>
      </c>
      <c r="E31" s="17">
        <v>69</v>
      </c>
      <c r="F31" s="17" t="s">
        <v>19</v>
      </c>
      <c r="G31" s="18" t="s">
        <v>46</v>
      </c>
      <c r="H31" s="19"/>
      <c r="I31" s="20"/>
      <c r="J31" s="34"/>
      <c r="K31" s="21"/>
      <c r="L31" s="20"/>
      <c r="M31" s="20"/>
      <c r="N31" s="20">
        <v>1113</v>
      </c>
      <c r="O31" s="31">
        <f t="shared" si="4"/>
        <v>1113</v>
      </c>
      <c r="P31" s="1"/>
      <c r="Q31" s="57"/>
      <c r="R31" s="58">
        <f t="shared" si="5"/>
        <v>69</v>
      </c>
    </row>
    <row r="32" spans="1:18" ht="15.75" hidden="1" x14ac:dyDescent="0.25">
      <c r="A32" s="15">
        <v>25</v>
      </c>
      <c r="B32" s="16" t="s">
        <v>33</v>
      </c>
      <c r="C32" s="39" t="s">
        <v>21</v>
      </c>
      <c r="D32" s="17" t="s">
        <v>43</v>
      </c>
      <c r="E32" s="17">
        <v>66</v>
      </c>
      <c r="F32" s="17" t="s">
        <v>19</v>
      </c>
      <c r="G32" s="18" t="s">
        <v>46</v>
      </c>
      <c r="H32" s="19"/>
      <c r="I32" s="20"/>
      <c r="J32" s="34"/>
      <c r="K32" s="21"/>
      <c r="L32" s="20"/>
      <c r="M32" s="20"/>
      <c r="N32" s="20">
        <v>1080</v>
      </c>
      <c r="O32" s="31">
        <f t="shared" si="4"/>
        <v>1080</v>
      </c>
      <c r="P32" s="1"/>
      <c r="Q32" s="57"/>
      <c r="R32" s="58">
        <f t="shared" si="5"/>
        <v>66</v>
      </c>
    </row>
    <row r="33" spans="1:18" ht="15.75" hidden="1" x14ac:dyDescent="0.25">
      <c r="A33" s="15">
        <v>26</v>
      </c>
      <c r="B33" s="16" t="s">
        <v>53</v>
      </c>
      <c r="C33" s="39"/>
      <c r="D33" s="17" t="s">
        <v>39</v>
      </c>
      <c r="E33" s="17">
        <v>60</v>
      </c>
      <c r="F33" s="17" t="s">
        <v>19</v>
      </c>
      <c r="G33" s="18" t="s">
        <v>46</v>
      </c>
      <c r="H33" s="19"/>
      <c r="I33" s="20"/>
      <c r="J33" s="34"/>
      <c r="K33" s="21"/>
      <c r="L33" s="20"/>
      <c r="M33" s="20"/>
      <c r="N33" s="20">
        <v>1024</v>
      </c>
      <c r="O33" s="31">
        <f t="shared" si="4"/>
        <v>1024</v>
      </c>
      <c r="P33" s="1"/>
      <c r="Q33" s="57"/>
      <c r="R33" s="61">
        <f t="shared" si="5"/>
        <v>60</v>
      </c>
    </row>
    <row r="34" spans="1:18" ht="15.75" hidden="1" x14ac:dyDescent="0.25">
      <c r="A34" s="15">
        <v>27</v>
      </c>
      <c r="B34" s="16" t="s">
        <v>77</v>
      </c>
      <c r="C34" s="39"/>
      <c r="D34" s="17" t="s">
        <v>39</v>
      </c>
      <c r="E34" s="17">
        <v>59</v>
      </c>
      <c r="F34" s="17" t="s">
        <v>19</v>
      </c>
      <c r="G34" s="18" t="s">
        <v>46</v>
      </c>
      <c r="H34" s="19"/>
      <c r="I34" s="20"/>
      <c r="J34" s="34"/>
      <c r="K34" s="21"/>
      <c r="L34" s="20"/>
      <c r="M34" s="20"/>
      <c r="N34" s="20">
        <v>1016</v>
      </c>
      <c r="O34" s="31">
        <f t="shared" si="4"/>
        <v>1016</v>
      </c>
      <c r="P34" s="1"/>
      <c r="Q34" s="57"/>
      <c r="R34" s="58">
        <f t="shared" si="5"/>
        <v>59</v>
      </c>
    </row>
    <row r="35" spans="1:18" ht="15.75" hidden="1" x14ac:dyDescent="0.25">
      <c r="A35" s="15">
        <v>28</v>
      </c>
      <c r="B35" s="16" t="s">
        <v>83</v>
      </c>
      <c r="C35" s="39" t="s">
        <v>21</v>
      </c>
      <c r="D35" s="17" t="s">
        <v>87</v>
      </c>
      <c r="E35" s="17">
        <v>59</v>
      </c>
      <c r="F35" s="17" t="s">
        <v>19</v>
      </c>
      <c r="G35" s="18" t="s">
        <v>46</v>
      </c>
      <c r="H35" s="19"/>
      <c r="I35" s="20"/>
      <c r="J35" s="34"/>
      <c r="K35" s="21"/>
      <c r="L35" s="20"/>
      <c r="M35" s="20"/>
      <c r="N35" s="20">
        <v>1016</v>
      </c>
      <c r="O35" s="31">
        <f t="shared" si="4"/>
        <v>1016</v>
      </c>
      <c r="P35" s="1"/>
      <c r="Q35" s="57"/>
      <c r="R35" s="58">
        <f t="shared" si="5"/>
        <v>59</v>
      </c>
    </row>
    <row r="36" spans="1:18" ht="15.75" hidden="1" x14ac:dyDescent="0.25">
      <c r="A36" s="15">
        <v>29</v>
      </c>
      <c r="B36" s="16" t="s">
        <v>73</v>
      </c>
      <c r="C36" s="39"/>
      <c r="D36" s="17" t="s">
        <v>39</v>
      </c>
      <c r="E36" s="17">
        <v>56</v>
      </c>
      <c r="F36" s="17" t="s">
        <v>36</v>
      </c>
      <c r="G36" s="18" t="s">
        <v>46</v>
      </c>
      <c r="H36" s="19"/>
      <c r="I36" s="20"/>
      <c r="J36" s="34"/>
      <c r="K36" s="21"/>
      <c r="L36" s="20"/>
      <c r="M36" s="20"/>
      <c r="N36" s="20">
        <v>994</v>
      </c>
      <c r="O36" s="31">
        <f t="shared" si="4"/>
        <v>994</v>
      </c>
      <c r="P36" s="1"/>
      <c r="Q36" s="57"/>
      <c r="R36" s="58">
        <f t="shared" si="5"/>
        <v>56</v>
      </c>
    </row>
    <row r="37" spans="1:18" ht="16.5" hidden="1" thickBot="1" x14ac:dyDescent="0.3">
      <c r="A37" s="15">
        <v>30</v>
      </c>
      <c r="B37" s="16" t="s">
        <v>67</v>
      </c>
      <c r="C37" s="39"/>
      <c r="D37" s="17" t="s">
        <v>39</v>
      </c>
      <c r="E37" s="17">
        <v>42</v>
      </c>
      <c r="F37" s="17" t="s">
        <v>19</v>
      </c>
      <c r="G37" s="18" t="s">
        <v>46</v>
      </c>
      <c r="H37" s="19"/>
      <c r="I37" s="20"/>
      <c r="J37" s="34"/>
      <c r="K37" s="21"/>
      <c r="L37" s="20"/>
      <c r="M37" s="20"/>
      <c r="N37" s="20">
        <v>917</v>
      </c>
      <c r="O37" s="31">
        <f t="shared" si="4"/>
        <v>917</v>
      </c>
      <c r="P37" s="1"/>
      <c r="Q37" s="57"/>
      <c r="R37" s="58">
        <f t="shared" si="5"/>
        <v>42</v>
      </c>
    </row>
    <row r="38" spans="1:18" ht="15.75" hidden="1" x14ac:dyDescent="0.25">
      <c r="A38" s="41">
        <v>1</v>
      </c>
      <c r="B38" s="42" t="s">
        <v>62</v>
      </c>
      <c r="C38" s="43"/>
      <c r="D38" s="44" t="s">
        <v>38</v>
      </c>
      <c r="E38" s="44">
        <v>42</v>
      </c>
      <c r="F38" s="44" t="s">
        <v>19</v>
      </c>
      <c r="G38" s="45" t="s">
        <v>46</v>
      </c>
      <c r="H38" s="46"/>
      <c r="I38" s="47"/>
      <c r="J38" s="48"/>
      <c r="K38" s="49"/>
      <c r="L38" s="47"/>
      <c r="M38" s="47"/>
      <c r="N38" s="47">
        <v>917</v>
      </c>
      <c r="O38" s="65">
        <f t="shared" si="4"/>
        <v>917</v>
      </c>
      <c r="P38" s="1"/>
      <c r="Q38" s="63"/>
      <c r="R38" s="66">
        <f t="shared" si="5"/>
        <v>42</v>
      </c>
    </row>
    <row r="39" spans="1:18" ht="15.75" hidden="1" x14ac:dyDescent="0.25">
      <c r="A39" s="15">
        <v>2</v>
      </c>
      <c r="B39" s="16" t="s">
        <v>76</v>
      </c>
      <c r="C39" s="39"/>
      <c r="D39" s="17" t="s">
        <v>39</v>
      </c>
      <c r="E39" s="17">
        <v>40</v>
      </c>
      <c r="F39" s="17" t="s">
        <v>19</v>
      </c>
      <c r="G39" s="18" t="s">
        <v>46</v>
      </c>
      <c r="H39" s="19"/>
      <c r="I39" s="20"/>
      <c r="J39" s="34"/>
      <c r="K39" s="21"/>
      <c r="L39" s="20"/>
      <c r="M39" s="20"/>
      <c r="N39" s="20">
        <v>910</v>
      </c>
      <c r="O39" s="31">
        <f t="shared" si="4"/>
        <v>910</v>
      </c>
      <c r="P39" s="1"/>
      <c r="Q39" s="57"/>
      <c r="R39" s="58">
        <f t="shared" si="5"/>
        <v>40</v>
      </c>
    </row>
    <row r="40" spans="1:18" ht="15.75" hidden="1" x14ac:dyDescent="0.25">
      <c r="A40" s="15">
        <v>3</v>
      </c>
      <c r="B40" s="16" t="s">
        <v>64</v>
      </c>
      <c r="C40" s="39" t="s">
        <v>21</v>
      </c>
      <c r="D40" s="17" t="s">
        <v>41</v>
      </c>
      <c r="E40" s="17">
        <v>25</v>
      </c>
      <c r="F40" s="17" t="s">
        <v>19</v>
      </c>
      <c r="G40" s="18" t="s">
        <v>46</v>
      </c>
      <c r="H40" s="19"/>
      <c r="I40" s="20"/>
      <c r="J40" s="34"/>
      <c r="K40" s="21"/>
      <c r="L40" s="20"/>
      <c r="M40" s="20"/>
      <c r="N40" s="20">
        <v>866</v>
      </c>
      <c r="O40" s="31">
        <f t="shared" si="4"/>
        <v>866</v>
      </c>
      <c r="P40" s="1"/>
      <c r="Q40" s="57"/>
      <c r="R40" s="58">
        <f t="shared" si="5"/>
        <v>25</v>
      </c>
    </row>
    <row r="41" spans="1:18" ht="15.75" hidden="1" x14ac:dyDescent="0.25">
      <c r="A41" s="15">
        <v>4</v>
      </c>
      <c r="B41" s="16" t="s">
        <v>47</v>
      </c>
      <c r="C41" s="39" t="s">
        <v>21</v>
      </c>
      <c r="D41" s="17" t="s">
        <v>43</v>
      </c>
      <c r="E41" s="17"/>
      <c r="F41" s="17" t="s">
        <v>19</v>
      </c>
      <c r="G41" s="18" t="s">
        <v>46</v>
      </c>
      <c r="H41" s="19">
        <v>172</v>
      </c>
      <c r="I41" s="20">
        <v>242</v>
      </c>
      <c r="J41" s="34"/>
      <c r="K41" s="21"/>
      <c r="L41" s="20"/>
      <c r="M41" s="20"/>
      <c r="N41" s="55" t="s">
        <v>29</v>
      </c>
      <c r="O41" s="56" t="s">
        <v>29</v>
      </c>
      <c r="P41" s="1"/>
      <c r="Q41" s="57"/>
      <c r="R41" s="61" t="s">
        <v>29</v>
      </c>
    </row>
    <row r="42" spans="1:18" ht="15.75" hidden="1" x14ac:dyDescent="0.25">
      <c r="A42" s="15">
        <v>5</v>
      </c>
      <c r="B42" s="16" t="s">
        <v>48</v>
      </c>
      <c r="C42" s="39"/>
      <c r="D42" s="17" t="s">
        <v>39</v>
      </c>
      <c r="E42" s="17"/>
      <c r="F42" s="17" t="s">
        <v>26</v>
      </c>
      <c r="G42" s="18" t="s">
        <v>46</v>
      </c>
      <c r="H42" s="19">
        <v>169</v>
      </c>
      <c r="I42" s="20">
        <v>219</v>
      </c>
      <c r="J42" s="34"/>
      <c r="K42" s="21"/>
      <c r="L42" s="20"/>
      <c r="M42" s="20"/>
      <c r="N42" s="55" t="s">
        <v>29</v>
      </c>
      <c r="O42" s="56" t="s">
        <v>29</v>
      </c>
      <c r="P42" s="1"/>
      <c r="Q42" s="57"/>
      <c r="R42" s="61" t="s">
        <v>29</v>
      </c>
    </row>
    <row r="43" spans="1:18" ht="15.75" hidden="1" x14ac:dyDescent="0.25">
      <c r="A43" s="15">
        <v>6</v>
      </c>
      <c r="B43" s="16" t="s">
        <v>49</v>
      </c>
      <c r="C43" s="39"/>
      <c r="D43" s="17" t="s">
        <v>39</v>
      </c>
      <c r="E43" s="17"/>
      <c r="F43" s="17" t="s">
        <v>19</v>
      </c>
      <c r="G43" s="18" t="s">
        <v>46</v>
      </c>
      <c r="H43" s="19">
        <v>215</v>
      </c>
      <c r="I43" s="20">
        <v>261</v>
      </c>
      <c r="J43" s="34"/>
      <c r="K43" s="21"/>
      <c r="L43" s="20"/>
      <c r="M43" s="20"/>
      <c r="N43" s="55" t="s">
        <v>29</v>
      </c>
      <c r="O43" s="56" t="s">
        <v>29</v>
      </c>
      <c r="P43" s="1"/>
      <c r="Q43" s="57"/>
      <c r="R43" s="61" t="s">
        <v>29</v>
      </c>
    </row>
    <row r="44" spans="1:18" ht="15.75" hidden="1" x14ac:dyDescent="0.25">
      <c r="A44" s="15">
        <v>7</v>
      </c>
      <c r="B44" s="16" t="s">
        <v>51</v>
      </c>
      <c r="C44" s="39"/>
      <c r="D44" s="17" t="s">
        <v>39</v>
      </c>
      <c r="E44" s="17"/>
      <c r="F44" s="17" t="s">
        <v>26</v>
      </c>
      <c r="G44" s="18" t="s">
        <v>46</v>
      </c>
      <c r="H44" s="19"/>
      <c r="I44" s="20"/>
      <c r="J44" s="34"/>
      <c r="K44" s="21"/>
      <c r="L44" s="20"/>
      <c r="M44" s="20"/>
      <c r="N44" s="55" t="s">
        <v>29</v>
      </c>
      <c r="O44" s="56" t="s">
        <v>29</v>
      </c>
      <c r="P44" s="1"/>
      <c r="Q44" s="57"/>
      <c r="R44" s="61" t="s">
        <v>29</v>
      </c>
    </row>
    <row r="45" spans="1:18" ht="15.75" hidden="1" x14ac:dyDescent="0.25">
      <c r="A45" s="15">
        <v>8</v>
      </c>
      <c r="B45" s="16" t="s">
        <v>52</v>
      </c>
      <c r="C45" s="39"/>
      <c r="D45" s="17" t="s">
        <v>38</v>
      </c>
      <c r="E45" s="17"/>
      <c r="F45" s="17" t="s">
        <v>19</v>
      </c>
      <c r="G45" s="18" t="s">
        <v>46</v>
      </c>
      <c r="H45" s="19"/>
      <c r="I45" s="20"/>
      <c r="J45" s="34"/>
      <c r="K45" s="21"/>
      <c r="L45" s="20"/>
      <c r="M45" s="20"/>
      <c r="N45" s="55" t="s">
        <v>29</v>
      </c>
      <c r="O45" s="56" t="s">
        <v>29</v>
      </c>
      <c r="P45" s="1"/>
      <c r="Q45" s="57"/>
      <c r="R45" s="61" t="s">
        <v>29</v>
      </c>
    </row>
    <row r="46" spans="1:18" ht="15.75" hidden="1" x14ac:dyDescent="0.25">
      <c r="A46" s="15">
        <v>9</v>
      </c>
      <c r="B46" s="16" t="s">
        <v>54</v>
      </c>
      <c r="C46" s="39" t="s">
        <v>21</v>
      </c>
      <c r="D46" s="17" t="s">
        <v>42</v>
      </c>
      <c r="E46" s="17"/>
      <c r="F46" s="17" t="s">
        <v>19</v>
      </c>
      <c r="G46" s="18" t="s">
        <v>46</v>
      </c>
      <c r="H46" s="19"/>
      <c r="I46" s="20"/>
      <c r="J46" s="34"/>
      <c r="K46" s="21"/>
      <c r="L46" s="20"/>
      <c r="M46" s="20"/>
      <c r="N46" s="55" t="s">
        <v>29</v>
      </c>
      <c r="O46" s="56" t="s">
        <v>29</v>
      </c>
      <c r="P46" s="1"/>
      <c r="Q46" s="57"/>
      <c r="R46" s="61" t="s">
        <v>29</v>
      </c>
    </row>
    <row r="47" spans="1:18" ht="15.75" hidden="1" x14ac:dyDescent="0.25">
      <c r="A47" s="15">
        <v>10</v>
      </c>
      <c r="B47" s="16" t="s">
        <v>57</v>
      </c>
      <c r="C47" s="39"/>
      <c r="D47" s="17" t="s">
        <v>38</v>
      </c>
      <c r="E47" s="17"/>
      <c r="F47" s="17" t="s">
        <v>19</v>
      </c>
      <c r="G47" s="18" t="s">
        <v>46</v>
      </c>
      <c r="H47" s="19"/>
      <c r="I47" s="20"/>
      <c r="J47" s="34"/>
      <c r="K47" s="21"/>
      <c r="L47" s="20"/>
      <c r="M47" s="20"/>
      <c r="N47" s="55" t="s">
        <v>29</v>
      </c>
      <c r="O47" s="56" t="s">
        <v>29</v>
      </c>
      <c r="P47" s="1"/>
      <c r="Q47" s="57"/>
      <c r="R47" s="61" t="s">
        <v>29</v>
      </c>
    </row>
    <row r="48" spans="1:18" ht="15.75" hidden="1" x14ac:dyDescent="0.25">
      <c r="A48" s="15">
        <v>11</v>
      </c>
      <c r="B48" s="16" t="s">
        <v>58</v>
      </c>
      <c r="C48" s="39"/>
      <c r="D48" s="17" t="s">
        <v>39</v>
      </c>
      <c r="E48" s="17"/>
      <c r="F48" s="17" t="s">
        <v>19</v>
      </c>
      <c r="G48" s="18" t="s">
        <v>46</v>
      </c>
      <c r="H48" s="19"/>
      <c r="I48" s="20"/>
      <c r="J48" s="34"/>
      <c r="K48" s="21"/>
      <c r="L48" s="20"/>
      <c r="M48" s="20"/>
      <c r="N48" s="55" t="s">
        <v>29</v>
      </c>
      <c r="O48" s="56" t="s">
        <v>29</v>
      </c>
      <c r="P48" s="1"/>
      <c r="Q48" s="57"/>
      <c r="R48" s="61" t="s">
        <v>29</v>
      </c>
    </row>
    <row r="49" spans="1:20" ht="15.75" hidden="1" x14ac:dyDescent="0.25">
      <c r="A49" s="15">
        <v>12</v>
      </c>
      <c r="B49" s="16" t="s">
        <v>59</v>
      </c>
      <c r="C49" s="39"/>
      <c r="D49" s="17" t="s">
        <v>38</v>
      </c>
      <c r="E49" s="17"/>
      <c r="F49" s="17" t="s">
        <v>19</v>
      </c>
      <c r="G49" s="18" t="s">
        <v>46</v>
      </c>
      <c r="H49" s="19"/>
      <c r="I49" s="20"/>
      <c r="J49" s="34"/>
      <c r="K49" s="21"/>
      <c r="L49" s="20"/>
      <c r="M49" s="20"/>
      <c r="N49" s="55" t="s">
        <v>29</v>
      </c>
      <c r="O49" s="56" t="s">
        <v>29</v>
      </c>
      <c r="P49" s="1"/>
      <c r="Q49" s="57"/>
      <c r="R49" s="61" t="s">
        <v>29</v>
      </c>
    </row>
    <row r="50" spans="1:20" ht="15.75" hidden="1" x14ac:dyDescent="0.25">
      <c r="A50" s="15">
        <v>13</v>
      </c>
      <c r="B50" s="16" t="s">
        <v>61</v>
      </c>
      <c r="C50" s="39"/>
      <c r="D50" s="17" t="s">
        <v>39</v>
      </c>
      <c r="E50" s="17"/>
      <c r="F50" s="17" t="s">
        <v>19</v>
      </c>
      <c r="G50" s="18" t="s">
        <v>46</v>
      </c>
      <c r="H50" s="19"/>
      <c r="I50" s="20"/>
      <c r="J50" s="34"/>
      <c r="K50" s="21"/>
      <c r="L50" s="20"/>
      <c r="M50" s="20"/>
      <c r="N50" s="55" t="s">
        <v>29</v>
      </c>
      <c r="O50" s="56" t="s">
        <v>29</v>
      </c>
      <c r="P50" s="1"/>
      <c r="Q50" s="57"/>
      <c r="R50" s="61" t="s">
        <v>29</v>
      </c>
    </row>
    <row r="51" spans="1:20" ht="15.75" hidden="1" x14ac:dyDescent="0.25">
      <c r="A51" s="15">
        <v>14</v>
      </c>
      <c r="B51" s="16" t="s">
        <v>65</v>
      </c>
      <c r="C51" s="39"/>
      <c r="D51" s="17" t="s">
        <v>39</v>
      </c>
      <c r="E51" s="17"/>
      <c r="F51" s="17" t="s">
        <v>19</v>
      </c>
      <c r="G51" s="18" t="s">
        <v>46</v>
      </c>
      <c r="H51" s="19"/>
      <c r="I51" s="20"/>
      <c r="J51" s="34"/>
      <c r="K51" s="21"/>
      <c r="L51" s="20"/>
      <c r="M51" s="20"/>
      <c r="N51" s="55" t="s">
        <v>29</v>
      </c>
      <c r="O51" s="56" t="s">
        <v>29</v>
      </c>
      <c r="P51" s="1"/>
      <c r="Q51" s="57"/>
      <c r="R51" s="61" t="s">
        <v>29</v>
      </c>
    </row>
    <row r="52" spans="1:20" ht="15.75" hidden="1" x14ac:dyDescent="0.25">
      <c r="A52" s="15">
        <v>15</v>
      </c>
      <c r="B52" s="16" t="s">
        <v>68</v>
      </c>
      <c r="C52" s="39" t="s">
        <v>21</v>
      </c>
      <c r="D52" s="17" t="s">
        <v>85</v>
      </c>
      <c r="E52" s="17"/>
      <c r="F52" s="17" t="s">
        <v>26</v>
      </c>
      <c r="G52" s="18" t="s">
        <v>46</v>
      </c>
      <c r="H52" s="19"/>
      <c r="I52" s="20"/>
      <c r="J52" s="34"/>
      <c r="K52" s="21"/>
      <c r="L52" s="20"/>
      <c r="M52" s="20"/>
      <c r="N52" s="55" t="s">
        <v>29</v>
      </c>
      <c r="O52" s="56" t="s">
        <v>29</v>
      </c>
      <c r="P52" s="1"/>
      <c r="Q52" s="57"/>
      <c r="R52" s="61" t="s">
        <v>29</v>
      </c>
    </row>
    <row r="53" spans="1:20" ht="15.75" hidden="1" x14ac:dyDescent="0.25">
      <c r="A53" s="15">
        <v>16</v>
      </c>
      <c r="B53" s="16" t="s">
        <v>71</v>
      </c>
      <c r="C53" s="39"/>
      <c r="D53" s="17" t="s">
        <v>39</v>
      </c>
      <c r="E53" s="17"/>
      <c r="F53" s="17" t="s">
        <v>19</v>
      </c>
      <c r="G53" s="18" t="s">
        <v>46</v>
      </c>
      <c r="H53" s="19"/>
      <c r="I53" s="20"/>
      <c r="J53" s="34"/>
      <c r="K53" s="21"/>
      <c r="L53" s="20"/>
      <c r="M53" s="20"/>
      <c r="N53" s="55" t="s">
        <v>29</v>
      </c>
      <c r="O53" s="56" t="s">
        <v>29</v>
      </c>
      <c r="P53" s="1"/>
      <c r="Q53" s="57"/>
      <c r="R53" s="61" t="s">
        <v>29</v>
      </c>
    </row>
    <row r="54" spans="1:20" ht="15.75" hidden="1" x14ac:dyDescent="0.25">
      <c r="A54" s="15">
        <v>17</v>
      </c>
      <c r="B54" s="16" t="s">
        <v>72</v>
      </c>
      <c r="C54" s="39"/>
      <c r="D54" s="17" t="s">
        <v>39</v>
      </c>
      <c r="E54" s="17"/>
      <c r="F54" s="17" t="s">
        <v>19</v>
      </c>
      <c r="G54" s="18" t="s">
        <v>46</v>
      </c>
      <c r="H54" s="19"/>
      <c r="I54" s="20"/>
      <c r="J54" s="34"/>
      <c r="K54" s="21"/>
      <c r="L54" s="20"/>
      <c r="M54" s="20"/>
      <c r="N54" s="55" t="s">
        <v>29</v>
      </c>
      <c r="O54" s="56" t="s">
        <v>29</v>
      </c>
      <c r="P54" s="1"/>
      <c r="Q54" s="57"/>
      <c r="R54" s="61" t="s">
        <v>29</v>
      </c>
    </row>
    <row r="55" spans="1:20" ht="15.75" hidden="1" x14ac:dyDescent="0.25">
      <c r="A55" s="15">
        <v>18</v>
      </c>
      <c r="B55" s="16" t="s">
        <v>44</v>
      </c>
      <c r="C55" s="39"/>
      <c r="D55" s="17" t="s">
        <v>39</v>
      </c>
      <c r="E55" s="17"/>
      <c r="F55" s="17" t="s">
        <v>26</v>
      </c>
      <c r="G55" s="18" t="s">
        <v>46</v>
      </c>
      <c r="H55" s="19"/>
      <c r="I55" s="20"/>
      <c r="J55" s="34"/>
      <c r="K55" s="21"/>
      <c r="L55" s="20"/>
      <c r="M55" s="20"/>
      <c r="N55" s="55" t="s">
        <v>29</v>
      </c>
      <c r="O55" s="56" t="s">
        <v>29</v>
      </c>
      <c r="P55" s="1"/>
      <c r="Q55" s="57"/>
      <c r="R55" s="61" t="s">
        <v>29</v>
      </c>
    </row>
    <row r="56" spans="1:20" ht="15.75" hidden="1" x14ac:dyDescent="0.25">
      <c r="A56" s="15">
        <v>19</v>
      </c>
      <c r="B56" s="16" t="s">
        <v>78</v>
      </c>
      <c r="C56" s="39"/>
      <c r="D56" s="17" t="s">
        <v>38</v>
      </c>
      <c r="E56" s="17"/>
      <c r="F56" s="17" t="s">
        <v>26</v>
      </c>
      <c r="G56" s="18" t="s">
        <v>46</v>
      </c>
      <c r="H56" s="19"/>
      <c r="I56" s="20"/>
      <c r="J56" s="34"/>
      <c r="K56" s="21"/>
      <c r="L56" s="20"/>
      <c r="M56" s="20"/>
      <c r="N56" s="55" t="s">
        <v>29</v>
      </c>
      <c r="O56" s="56" t="s">
        <v>29</v>
      </c>
      <c r="P56" s="1"/>
      <c r="Q56" s="57"/>
      <c r="R56" s="61" t="s">
        <v>29</v>
      </c>
    </row>
    <row r="57" spans="1:20" ht="15.75" hidden="1" x14ac:dyDescent="0.25">
      <c r="A57" s="15">
        <v>20</v>
      </c>
      <c r="B57" s="16" t="s">
        <v>79</v>
      </c>
      <c r="C57" s="39"/>
      <c r="D57" s="17" t="s">
        <v>38</v>
      </c>
      <c r="E57" s="17"/>
      <c r="F57" s="17" t="s">
        <v>19</v>
      </c>
      <c r="G57" s="18" t="s">
        <v>46</v>
      </c>
      <c r="H57" s="19"/>
      <c r="I57" s="20"/>
      <c r="J57" s="34"/>
      <c r="K57" s="21"/>
      <c r="L57" s="20"/>
      <c r="M57" s="20"/>
      <c r="N57" s="55" t="s">
        <v>29</v>
      </c>
      <c r="O57" s="56" t="s">
        <v>29</v>
      </c>
      <c r="P57" s="1"/>
      <c r="Q57" s="57"/>
      <c r="R57" s="61" t="s">
        <v>29</v>
      </c>
    </row>
    <row r="58" spans="1:20" ht="15.75" hidden="1" x14ac:dyDescent="0.25">
      <c r="A58" s="15">
        <v>21</v>
      </c>
      <c r="B58" s="16" t="s">
        <v>80</v>
      </c>
      <c r="C58" s="39"/>
      <c r="D58" s="17" t="s">
        <v>38</v>
      </c>
      <c r="E58" s="17"/>
      <c r="F58" s="17" t="s">
        <v>19</v>
      </c>
      <c r="G58" s="18" t="s">
        <v>46</v>
      </c>
      <c r="H58" s="19"/>
      <c r="I58" s="20"/>
      <c r="J58" s="34"/>
      <c r="K58" s="21"/>
      <c r="L58" s="20"/>
      <c r="M58" s="20"/>
      <c r="N58" s="55" t="s">
        <v>29</v>
      </c>
      <c r="O58" s="56" t="s">
        <v>29</v>
      </c>
      <c r="P58" s="1"/>
      <c r="Q58" s="57"/>
      <c r="R58" s="61" t="s">
        <v>29</v>
      </c>
    </row>
    <row r="59" spans="1:20" ht="16.5" thickBot="1" x14ac:dyDescent="0.3">
      <c r="A59" s="22"/>
      <c r="B59" s="23"/>
      <c r="C59" s="40"/>
      <c r="D59" s="24"/>
      <c r="E59" s="24"/>
      <c r="F59" s="24"/>
      <c r="G59" s="25"/>
      <c r="H59" s="26"/>
      <c r="I59" s="27"/>
      <c r="J59" s="35"/>
      <c r="K59" s="28"/>
      <c r="L59" s="27"/>
      <c r="M59" s="27"/>
      <c r="N59" s="29"/>
      <c r="O59" s="52"/>
      <c r="P59" s="1"/>
      <c r="Q59" s="59"/>
      <c r="R59" s="60"/>
    </row>
    <row r="60" spans="1:20" ht="39" x14ac:dyDescent="0.25">
      <c r="J60" s="67" t="s">
        <v>89</v>
      </c>
      <c r="K60" s="67" t="s">
        <v>90</v>
      </c>
      <c r="N60" s="67"/>
      <c r="O60" s="68"/>
      <c r="Q60" s="67"/>
      <c r="R60" s="67"/>
      <c r="S60" s="67" t="s">
        <v>91</v>
      </c>
      <c r="T60" s="68" t="s">
        <v>92</v>
      </c>
    </row>
    <row r="61" spans="1:20" ht="15.75" x14ac:dyDescent="0.25">
      <c r="B61" s="69" t="s">
        <v>93</v>
      </c>
      <c r="C61">
        <v>22</v>
      </c>
      <c r="D61" s="70" t="s">
        <v>94</v>
      </c>
      <c r="E61" s="71"/>
      <c r="F61" s="71"/>
      <c r="G61" s="72">
        <f>J8+J9+J10</f>
        <v>1653</v>
      </c>
      <c r="J61">
        <v>1596</v>
      </c>
      <c r="K61" s="73">
        <f>J61+120</f>
        <v>1716</v>
      </c>
      <c r="O61" s="74"/>
      <c r="Q61" s="73"/>
      <c r="R61" s="73"/>
      <c r="S61">
        <f>IF(G61&gt;K61,G61-K61,0)</f>
        <v>0</v>
      </c>
      <c r="T61" s="74">
        <f>IF(S61=0,G61,G61-S61)</f>
        <v>1653</v>
      </c>
    </row>
    <row r="62" spans="1:20" ht="15.75" x14ac:dyDescent="0.25">
      <c r="B62" s="69" t="s">
        <v>93</v>
      </c>
      <c r="C62">
        <v>41</v>
      </c>
      <c r="D62" s="75" t="s">
        <v>95</v>
      </c>
      <c r="E62" s="76"/>
      <c r="F62" s="76"/>
      <c r="G62" s="77">
        <f>J11+J12+J13</f>
        <v>1615</v>
      </c>
      <c r="J62">
        <v>1470</v>
      </c>
      <c r="K62" s="73">
        <f>J62+120</f>
        <v>1590</v>
      </c>
      <c r="O62" s="74"/>
      <c r="Q62" s="73"/>
      <c r="R62" s="73"/>
      <c r="S62">
        <f>IF(G62&gt;K62,G62-K62,0)</f>
        <v>25</v>
      </c>
      <c r="T62" s="74">
        <f>IF(S62=0,G62,K62-S62)</f>
        <v>1565</v>
      </c>
    </row>
    <row r="63" spans="1:20" ht="15.75" x14ac:dyDescent="0.25">
      <c r="B63" s="69" t="s">
        <v>93</v>
      </c>
      <c r="C63">
        <v>5</v>
      </c>
      <c r="D63" s="78" t="s">
        <v>96</v>
      </c>
      <c r="E63" s="79"/>
      <c r="F63" s="79"/>
      <c r="G63" s="80">
        <f>J17+J20+J25</f>
        <v>1349</v>
      </c>
      <c r="J63" s="81" t="s">
        <v>97</v>
      </c>
      <c r="K63" s="81" t="s">
        <v>97</v>
      </c>
      <c r="N63" s="69"/>
      <c r="O63" s="74"/>
      <c r="Q63" s="81"/>
      <c r="R63" s="81"/>
      <c r="S63" s="81" t="s">
        <v>97</v>
      </c>
      <c r="T63" s="74">
        <f>G63</f>
        <v>1349</v>
      </c>
    </row>
  </sheetData>
  <sortState ref="B8:R58">
    <sortCondition descending="1" ref="J8:J58"/>
  </sortState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H'cap</vt:lpstr>
      <vt:lpstr>Postal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nigel</cp:lastModifiedBy>
  <cp:lastPrinted>2018-09-25T08:17:51Z</cp:lastPrinted>
  <dcterms:created xsi:type="dcterms:W3CDTF">2018-05-09T18:58:47Z</dcterms:created>
  <dcterms:modified xsi:type="dcterms:W3CDTF">2019-02-09T20:19:24Z</dcterms:modified>
</cp:coreProperties>
</file>